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9465" activeTab="3"/>
  </bookViews>
  <sheets>
    <sheet name="Finacien2011_overzicht" sheetId="1" r:id="rId1"/>
    <sheet name="Financien2011_detail" sheetId="2" r:id="rId2"/>
    <sheet name="plaatje" sheetId="3" r:id="rId3"/>
    <sheet name="Begroting201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<sst xmlns="http://schemas.openxmlformats.org/spreadsheetml/2006/main" count="240" uniqueCount="159">
  <si>
    <t>INKOMSTEN</t>
  </si>
  <si>
    <t>Inkomsten</t>
  </si>
  <si>
    <t>Rente</t>
  </si>
  <si>
    <t>Inzet eigen vermogen t.b.v. reservering</t>
  </si>
  <si>
    <t>Inzet eigen vermogen t.b.v. activiteiten</t>
  </si>
  <si>
    <t>TOTALE INKOMSTEN:</t>
  </si>
  <si>
    <t>UITGAVEN</t>
  </si>
  <si>
    <t>Aktiviteiten</t>
  </si>
  <si>
    <t>Nieuwjaarsbijeenkomst</t>
  </si>
  <si>
    <t>Lezing beklimming Mount Everest</t>
  </si>
  <si>
    <t xml:space="preserve">algemene ledenvergadering </t>
  </si>
  <si>
    <t>Workshop kleding/kleuradvies</t>
  </si>
  <si>
    <t>bezoek renovatie gemaal</t>
  </si>
  <si>
    <t xml:space="preserve">Lezing elektrisch vervoer </t>
  </si>
  <si>
    <t xml:space="preserve">Excursie Bammens </t>
  </si>
  <si>
    <t>Bezoek Frutesse</t>
  </si>
  <si>
    <t xml:space="preserve">Bezoek Muiderslot </t>
  </si>
  <si>
    <t>Bezoek Praktijkboerderij Zegveld</t>
  </si>
  <si>
    <t>Bezoek Biologische Appelteler</t>
  </si>
  <si>
    <t>Lezing offshore thema</t>
  </si>
  <si>
    <t>training / workshop</t>
  </si>
  <si>
    <t>Bankkosten</t>
  </si>
  <si>
    <t>Betalingsverkeer</t>
  </si>
  <si>
    <t>Betalingen mbt 2010</t>
  </si>
  <si>
    <t>Bestuurskosten</t>
  </si>
  <si>
    <t>Maaltijden</t>
  </si>
  <si>
    <t>Zaalhuur</t>
  </si>
  <si>
    <t>Overige bestuurskosten</t>
  </si>
  <si>
    <t>Diverse uitgaven</t>
  </si>
  <si>
    <t>Representatie</t>
  </si>
  <si>
    <t>Overige uitgaven</t>
  </si>
  <si>
    <t>TOTALE UITGAVEN:</t>
  </si>
  <si>
    <t>Periode:</t>
  </si>
  <si>
    <t>Rente + overige inkomsten</t>
  </si>
  <si>
    <t>Totaal:</t>
  </si>
  <si>
    <t>Uitgaven</t>
  </si>
  <si>
    <t>PR</t>
  </si>
  <si>
    <t>Inzet Spaarvermogen</t>
  </si>
  <si>
    <t>Resultaat</t>
  </si>
  <si>
    <t>Reserveringen</t>
  </si>
  <si>
    <t>Saldi</t>
  </si>
  <si>
    <t>Datum</t>
  </si>
  <si>
    <t>Spaarrekening</t>
  </si>
  <si>
    <t>CFBI-rekening</t>
  </si>
  <si>
    <t>Vermogen</t>
  </si>
  <si>
    <t>Girorekening</t>
  </si>
  <si>
    <t>GiroPlusrekening</t>
  </si>
  <si>
    <t>TOTALEN</t>
  </si>
  <si>
    <t>Saldo rekeningen</t>
  </si>
  <si>
    <t>Subtotaal</t>
  </si>
  <si>
    <t>Bedrag</t>
  </si>
  <si>
    <t>Kostensoort</t>
  </si>
  <si>
    <t>Kostenplaats</t>
  </si>
  <si>
    <t>Activiteiten</t>
  </si>
  <si>
    <t>Druk- en printkosten</t>
  </si>
  <si>
    <t>Kascontrole</t>
  </si>
  <si>
    <t>Percentage</t>
  </si>
  <si>
    <t>Wijn/ Bloemen/ Bonnen</t>
  </si>
  <si>
    <t>BEGROTING</t>
  </si>
  <si>
    <t>WERKELIJK</t>
  </si>
  <si>
    <t>Enveloppen/briefpapier/postzegels</t>
  </si>
  <si>
    <t>Maaltijd vergaderingen</t>
  </si>
  <si>
    <t>reservering</t>
  </si>
  <si>
    <t>totaal kosten</t>
  </si>
  <si>
    <t>Jaarvergadering</t>
  </si>
  <si>
    <t>Diverse uitgaven/onvoorzien</t>
  </si>
  <si>
    <t>advertentiekosten</t>
  </si>
  <si>
    <t>Bestuursdiner/lunch</t>
  </si>
  <si>
    <t>teveel betaald Roel</t>
  </si>
  <si>
    <t>Financiën 2011 - KIVINIRIA Regio Utrecht</t>
  </si>
  <si>
    <t>01-01-2011 t/m 31-12-2011</t>
  </si>
  <si>
    <t>Bijdrage KIVINIRIA Den Haag</t>
  </si>
  <si>
    <t>te betalen activiteiten 2010</t>
  </si>
  <si>
    <t>Kosten mbt 2012</t>
  </si>
  <si>
    <t>Saldo RK1 (ING) 01-01-2011</t>
  </si>
  <si>
    <t>Saldo RK1 31-12-2011</t>
  </si>
  <si>
    <t>Saldo SR 01-01-2011</t>
  </si>
  <si>
    <t>Saldo SR 31-12-2011</t>
  </si>
  <si>
    <t>Saldo CFBI 01-01-2011</t>
  </si>
  <si>
    <t>Saldo CFBI 31-12-2011</t>
  </si>
  <si>
    <t>Saldo RK2 (AA) 01-01-2011</t>
  </si>
  <si>
    <t>Saldo RK2 31-12-2011</t>
  </si>
  <si>
    <t>(verrekening CFBI 2011, activiteiten)</t>
  </si>
  <si>
    <t>+</t>
  </si>
  <si>
    <t>(verrekening CFBI 2010)</t>
  </si>
  <si>
    <t>totaal</t>
  </si>
  <si>
    <t>Rek. Courant1</t>
  </si>
  <si>
    <t>Rek.Courant2</t>
  </si>
  <si>
    <t>uit speedbalance:</t>
  </si>
  <si>
    <t>beschrijving</t>
  </si>
  <si>
    <t>groep</t>
  </si>
  <si>
    <t>inkomsten</t>
  </si>
  <si>
    <t>uitgaven</t>
  </si>
  <si>
    <t>saldo</t>
  </si>
  <si>
    <t>Activiteiten 2011</t>
  </si>
  <si>
    <t>Financiën 2011 - KIVI NIRIA regio Utrecht</t>
  </si>
  <si>
    <t>Workshop Kleding/Kleur advies</t>
  </si>
  <si>
    <t>Lezing Electrisch rijden LEF Centre</t>
  </si>
  <si>
    <t>Bezoek Muiderslot</t>
  </si>
  <si>
    <t>Bezoek Leidsche Rijntunnel</t>
  </si>
  <si>
    <t>Lezing Social Media</t>
  </si>
  <si>
    <t>Transport 2010</t>
  </si>
  <si>
    <t>totaal activiteiten</t>
  </si>
  <si>
    <t>Maaltijden/vergaderen</t>
  </si>
  <si>
    <t>bonnen/wijn/bloemen</t>
  </si>
  <si>
    <t>bestuursdiner/bestuurslunch</t>
  </si>
  <si>
    <t>verificatiecommissie</t>
  </si>
  <si>
    <t>totaal bestuurskosten</t>
  </si>
  <si>
    <t>Algemene Kosten</t>
  </si>
  <si>
    <t>bankkosten/betalingsverkeer</t>
  </si>
  <si>
    <t>bijdrage activiteiten 2012</t>
  </si>
  <si>
    <t>correctie bijdrage Den Haag (CFBI)</t>
  </si>
  <si>
    <t>Te betalen 2 activiteiten 2010 (gaan er in 2012 weer af)</t>
  </si>
  <si>
    <t>totaal Algemene kosten</t>
  </si>
  <si>
    <t>activiteiten 2010</t>
  </si>
  <si>
    <t>activiteiten 2012</t>
  </si>
  <si>
    <t>totaal activiteiten andere boekjaren</t>
  </si>
  <si>
    <t>Totaal Kosten</t>
  </si>
  <si>
    <t>Inkomsten uit Den Haag (CFBI)</t>
  </si>
  <si>
    <t>CC</t>
  </si>
  <si>
    <t>Inkomsten activiteiten 2012</t>
  </si>
  <si>
    <t>Teveel betaald Roel</t>
  </si>
  <si>
    <t>Totaal Inkomsten</t>
  </si>
  <si>
    <t>Overboekingen Intern</t>
  </si>
  <si>
    <t>overboekingen Intern</t>
  </si>
  <si>
    <t>5 activiteiten minder dan begroot</t>
  </si>
  <si>
    <t>dit betekent 5x225,- reserveren in 2012:</t>
  </si>
  <si>
    <t>opening</t>
  </si>
  <si>
    <t>Reservering uit boekjaar 2010(verrekening voorschot CFBI)</t>
  </si>
  <si>
    <t>BetaalrekeningAA</t>
  </si>
  <si>
    <t>BetaalrekeningING</t>
  </si>
  <si>
    <t>Plusrekening</t>
  </si>
  <si>
    <t>CFBI rekening</t>
  </si>
  <si>
    <t>bloemen/cadeaubonnen</t>
  </si>
  <si>
    <t>Kosten m.b.t. 2012</t>
  </si>
  <si>
    <t>ABNAMRO rekening (nieuw)</t>
  </si>
  <si>
    <t>TOTAAL GENERAAL 2011</t>
  </si>
  <si>
    <t>Vermogen per 01-01-2011</t>
  </si>
  <si>
    <t>Vermogen per 31-12-2011</t>
  </si>
  <si>
    <t>Vermogensgroei 01-01-12 tov 01-01-'11</t>
  </si>
  <si>
    <t>Financiën 2011</t>
  </si>
  <si>
    <t>kosten mbt 2012</t>
  </si>
  <si>
    <t>Bijdrage DH ivm aktiviteiten (13 x € 225,-)</t>
  </si>
  <si>
    <t>Bijdrage DH ivm leden (597 regioleden x € 3,-)</t>
  </si>
  <si>
    <t>Bezoek Leidsche Rijntunnel (geannuleerd)</t>
  </si>
  <si>
    <t>Begroting 2012 - KIVINIRIA Regio Utrecht</t>
  </si>
  <si>
    <t>Bijdrage DH ivm aktiviteiten (11 x € 225,-)</t>
  </si>
  <si>
    <t>Bijdrage DH ivm leden (569 regioleden x € 3,-)</t>
  </si>
  <si>
    <t>workshop NLP</t>
  </si>
  <si>
    <t>Bezoek Universiteitsmuseum</t>
  </si>
  <si>
    <t>Algemene Ledenvergadering</t>
  </si>
  <si>
    <t>Utrecht spoorverdubbeling</t>
  </si>
  <si>
    <t>Bezoek Wijk C</t>
  </si>
  <si>
    <t>Bezoek kasteel Amerongen</t>
  </si>
  <si>
    <t>Wijnproeverij Erichem</t>
  </si>
  <si>
    <t>Bezoek Geldmuseum</t>
  </si>
  <si>
    <t>Lezing project dijkverzwaring</t>
  </si>
  <si>
    <t>Betalingen mbt 2011</t>
  </si>
  <si>
    <t>Reservering boekjr 2011(verrek. voorschot CFBI)</t>
  </si>
</sst>
</file>

<file path=xl/styles.xml><?xml version="1.0" encoding="utf-8"?>
<styleSheet xmlns="http://schemas.openxmlformats.org/spreadsheetml/2006/main">
  <numFmts count="6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€-2]\ #,##0.00_-;[Red][$€-2]\ #,##0.00\-"/>
    <numFmt numFmtId="173" formatCode="&quot;€&quot;\ #,##0.00_-"/>
    <numFmt numFmtId="174" formatCode="[$€-413]\ #,##0.00_-;[Red][$€-413]\ #,##0.00\-"/>
    <numFmt numFmtId="175" formatCode="&quot;€&quot;\ #,##0.00;[Red]&quot;€&quot;\ #,##0.00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&quot;fl&quot;\ * #,##0.00_-;_-&quot;fl&quot;\ * #,##0.00\-;_-&quot;fl&quot;\ * &quot;-&quot;??_-;_-@_-"/>
    <numFmt numFmtId="182" formatCode="&quot;ƒ&quot;\ #,##0_-;&quot;ƒ&quot;\ #,##0\-"/>
    <numFmt numFmtId="183" formatCode="&quot;ƒ&quot;\ #,##0_-;[Red]&quot;ƒ&quot;\ #,##0\-"/>
    <numFmt numFmtId="184" formatCode="&quot;ƒ&quot;\ #,##0.00_-;&quot;ƒ&quot;\ #,##0.00\-"/>
    <numFmt numFmtId="185" formatCode="&quot;ƒ&quot;\ #,##0.00_-;[Red]&quot;ƒ&quot;\ #,##0.00\-"/>
    <numFmt numFmtId="186" formatCode="_-&quot;ƒ&quot;\ * #,##0_-;_-&quot;ƒ&quot;\ * #,##0\-;_-&quot;ƒ&quot;\ * &quot;-&quot;_-;_-@_-"/>
    <numFmt numFmtId="187" formatCode="_-&quot;ƒ&quot;\ * #,##0.00_-;_-&quot;ƒ&quot;\ * #,##0.00\-;_-&quot;ƒ&quot;\ * &quot;-&quot;??_-;_-@_-"/>
    <numFmt numFmtId="188" formatCode="&quot;ƒ&quot;\ #,##0.00_-"/>
    <numFmt numFmtId="189" formatCode="[$€-2]\ #,##0.00_-"/>
    <numFmt numFmtId="190" formatCode="0.0%"/>
    <numFmt numFmtId="191" formatCode="#,##0.00_ ;[Red]\-#,##0.00\ "/>
    <numFmt numFmtId="192" formatCode="#,##0.0_ ;[Red]\-#,##0.0\ "/>
    <numFmt numFmtId="193" formatCode="#,##0_ ;[Red]\-#,##0\ "/>
    <numFmt numFmtId="194" formatCode="_-[$€]\ * #,##0.00_-;_-[$€]\ * #,##0.00\-;_-[$€]\ * &quot;-&quot;??_-;_-@_-"/>
    <numFmt numFmtId="195" formatCode="_-* #,##0.00\ [$€-1]_-;_-* #,##0.00\ [$€-1]\-;_-* &quot;-&quot;??\ [$€-1]_-;_-@_-"/>
    <numFmt numFmtId="196" formatCode="[$€-2]\ #,##0.00_-;[$€-2]\ #,##0.00\-"/>
    <numFmt numFmtId="197" formatCode="[$€-2]\ #,##0.0_-;[Red][$€-2]\ #,##0.0\-"/>
    <numFmt numFmtId="198" formatCode="[$€-2]\ #,##0_-;[Red][$€-2]\ #,##0\-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$-409]#,##0.00"/>
    <numFmt numFmtId="205" formatCode="&quot;€&quot;\ #,##0_-"/>
    <numFmt numFmtId="206" formatCode="&quot;€&quot;\ #,##0.0_-"/>
    <numFmt numFmtId="207" formatCode="[$€-2]\ #,##0_-"/>
    <numFmt numFmtId="208" formatCode="_-[$€-2]\ * #,##0.00_-;_-[$€-2]\ * #,##0.00\-;_-[$€-2]\ * &quot;-&quot;??_-;_-@_-"/>
    <numFmt numFmtId="209" formatCode="&quot;€&quot;\ #,##0.0_-;[Red]&quot;€&quot;\ #,##0.0\-"/>
    <numFmt numFmtId="210" formatCode="#,##0.00_-"/>
    <numFmt numFmtId="211" formatCode="d/mmm/yyyy"/>
    <numFmt numFmtId="212" formatCode="&quot;Ja&quot;;&quot;Ja&quot;;&quot;Nee&quot;"/>
    <numFmt numFmtId="213" formatCode="&quot;Waar&quot;;&quot;Waar&quot;;&quot;Niet waar&quot;"/>
    <numFmt numFmtId="214" formatCode="&quot;Aan&quot;;&quot;Aan&quot;;&quot;Uit&quot;"/>
    <numFmt numFmtId="215" formatCode="\€\ #,##0_-;[Red]\€\ #,##0\-"/>
    <numFmt numFmtId="216" formatCode="\€\ #,##0_-"/>
    <numFmt numFmtId="217" formatCode="&quot;€&quot;\ #,##0.00"/>
  </numFmts>
  <fonts count="68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Verdana"/>
      <family val="2"/>
    </font>
    <font>
      <sz val="10"/>
      <color indexed="22"/>
      <name val="Verdana"/>
      <family val="2"/>
    </font>
    <font>
      <sz val="8"/>
      <name val="Verdana"/>
      <family val="2"/>
    </font>
    <font>
      <i/>
      <sz val="10"/>
      <color indexed="12"/>
      <name val="Verdana"/>
      <family val="2"/>
    </font>
    <font>
      <b/>
      <i/>
      <sz val="10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2.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i/>
      <sz val="10"/>
      <color indexed="56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i/>
      <sz val="10"/>
      <color rgb="FF002060"/>
      <name val="Verdana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33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0" fontId="3" fillId="33" borderId="18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40" fontId="3" fillId="33" borderId="19" xfId="0" applyNumberFormat="1" applyFont="1" applyFill="1" applyBorder="1" applyAlignment="1">
      <alignment/>
    </xf>
    <xf numFmtId="40" fontId="3" fillId="0" borderId="18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40" fontId="3" fillId="0" borderId="15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40" fontId="3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0" fontId="3" fillId="33" borderId="19" xfId="0" applyNumberFormat="1" applyFont="1" applyFill="1" applyBorder="1" applyAlignment="1">
      <alignment horizontal="right"/>
    </xf>
    <xf numFmtId="40" fontId="3" fillId="0" borderId="22" xfId="0" applyNumberFormat="1" applyFont="1" applyBorder="1" applyAlignment="1">
      <alignment/>
    </xf>
    <xf numFmtId="172" fontId="2" fillId="33" borderId="2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11" xfId="0" applyFont="1" applyBorder="1" applyAlignment="1">
      <alignment/>
    </xf>
    <xf numFmtId="40" fontId="3" fillId="0" borderId="23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40" fontId="3" fillId="0" borderId="14" xfId="0" applyNumberFormat="1" applyFont="1" applyBorder="1" applyAlignment="1">
      <alignment/>
    </xf>
    <xf numFmtId="172" fontId="2" fillId="33" borderId="2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0" fontId="3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40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40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7" fontId="3" fillId="33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67" fontId="3" fillId="33" borderId="18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173" fontId="3" fillId="0" borderId="22" xfId="0" applyNumberFormat="1" applyFont="1" applyBorder="1" applyAlignment="1">
      <alignment/>
    </xf>
    <xf numFmtId="172" fontId="2" fillId="0" borderId="17" xfId="0" applyNumberFormat="1" applyFont="1" applyFill="1" applyBorder="1" applyAlignment="1">
      <alignment/>
    </xf>
    <xf numFmtId="174" fontId="3" fillId="33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4" fontId="3" fillId="33" borderId="1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74" fontId="3" fillId="33" borderId="26" xfId="0" applyNumberFormat="1" applyFont="1" applyFill="1" applyBorder="1" applyAlignment="1">
      <alignment horizontal="right"/>
    </xf>
    <xf numFmtId="172" fontId="2" fillId="33" borderId="20" xfId="0" applyNumberFormat="1" applyFont="1" applyFill="1" applyBorder="1" applyAlignment="1">
      <alignment horizontal="right"/>
    </xf>
    <xf numFmtId="174" fontId="3" fillId="33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172" fontId="2" fillId="33" borderId="28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1" xfId="0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0" fontId="3" fillId="0" borderId="33" xfId="0" applyFont="1" applyBorder="1" applyAlignment="1">
      <alignment/>
    </xf>
    <xf numFmtId="172" fontId="3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right"/>
    </xf>
    <xf numFmtId="172" fontId="3" fillId="0" borderId="39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0" fontId="1" fillId="0" borderId="30" xfId="0" applyFont="1" applyFill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38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30" xfId="0" applyFont="1" applyBorder="1" applyAlignment="1">
      <alignment/>
    </xf>
    <xf numFmtId="173" fontId="3" fillId="0" borderId="34" xfId="0" applyNumberFormat="1" applyFont="1" applyBorder="1" applyAlignment="1">
      <alignment/>
    </xf>
    <xf numFmtId="173" fontId="3" fillId="0" borderId="36" xfId="0" applyNumberFormat="1" applyFont="1" applyBorder="1" applyAlignment="1">
      <alignment/>
    </xf>
    <xf numFmtId="167" fontId="3" fillId="0" borderId="37" xfId="0" applyNumberFormat="1" applyFont="1" applyBorder="1" applyAlignment="1">
      <alignment/>
    </xf>
    <xf numFmtId="173" fontId="2" fillId="0" borderId="37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2" fontId="3" fillId="0" borderId="33" xfId="0" applyNumberFormat="1" applyFont="1" applyBorder="1" applyAlignment="1">
      <alignment/>
    </xf>
    <xf numFmtId="167" fontId="3" fillId="0" borderId="36" xfId="0" applyNumberFormat="1" applyFont="1" applyBorder="1" applyAlignment="1">
      <alignment/>
    </xf>
    <xf numFmtId="173" fontId="2" fillId="0" borderId="4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2" fontId="2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2" fontId="2" fillId="0" borderId="41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14" fontId="2" fillId="0" borderId="39" xfId="0" applyNumberFormat="1" applyFont="1" applyBorder="1" applyAlignment="1">
      <alignment horizontal="center"/>
    </xf>
    <xf numFmtId="172" fontId="2" fillId="0" borderId="37" xfId="0" applyNumberFormat="1" applyFont="1" applyBorder="1" applyAlignment="1">
      <alignment/>
    </xf>
    <xf numFmtId="167" fontId="2" fillId="0" borderId="3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89" fontId="2" fillId="33" borderId="20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center"/>
    </xf>
    <xf numFmtId="189" fontId="2" fillId="34" borderId="20" xfId="0" applyNumberFormat="1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72" fontId="2" fillId="0" borderId="45" xfId="0" applyNumberFormat="1" applyFont="1" applyFill="1" applyBorder="1" applyAlignment="1">
      <alignment horizontal="center"/>
    </xf>
    <xf numFmtId="189" fontId="2" fillId="0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172" fontId="2" fillId="0" borderId="48" xfId="0" applyNumberFormat="1" applyFont="1" applyFill="1" applyBorder="1" applyAlignment="1">
      <alignment horizontal="center"/>
    </xf>
    <xf numFmtId="189" fontId="2" fillId="0" borderId="48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/>
    </xf>
    <xf numFmtId="189" fontId="2" fillId="0" borderId="14" xfId="0" applyNumberFormat="1" applyFont="1" applyFill="1" applyBorder="1" applyAlignment="1">
      <alignment/>
    </xf>
    <xf numFmtId="172" fontId="3" fillId="34" borderId="16" xfId="0" applyNumberFormat="1" applyFont="1" applyFill="1" applyBorder="1" applyAlignment="1">
      <alignment/>
    </xf>
    <xf numFmtId="172" fontId="3" fillId="34" borderId="18" xfId="0" applyNumberFormat="1" applyFont="1" applyFill="1" applyBorder="1" applyAlignment="1">
      <alignment/>
    </xf>
    <xf numFmtId="172" fontId="3" fillId="34" borderId="19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40" fontId="2" fillId="34" borderId="20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2" fillId="34" borderId="2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7" fontId="3" fillId="33" borderId="49" xfId="0" applyNumberFormat="1" applyFont="1" applyFill="1" applyBorder="1" applyAlignment="1">
      <alignment/>
    </xf>
    <xf numFmtId="172" fontId="3" fillId="34" borderId="49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1" fillId="0" borderId="17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Border="1" applyAlignment="1">
      <alignment wrapText="1"/>
    </xf>
    <xf numFmtId="167" fontId="3" fillId="33" borderId="19" xfId="0" applyNumberFormat="1" applyFont="1" applyFill="1" applyBorder="1" applyAlignment="1">
      <alignment/>
    </xf>
    <xf numFmtId="167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3" fillId="0" borderId="50" xfId="0" applyFont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/>
    </xf>
    <xf numFmtId="172" fontId="2" fillId="3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189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0" fontId="2" fillId="33" borderId="51" xfId="0" applyNumberFormat="1" applyFont="1" applyFill="1" applyBorder="1" applyAlignment="1">
      <alignment/>
    </xf>
    <xf numFmtId="40" fontId="2" fillId="34" borderId="52" xfId="0" applyNumberFormat="1" applyFont="1" applyFill="1" applyBorder="1" applyAlignment="1">
      <alignment/>
    </xf>
    <xf numFmtId="40" fontId="2" fillId="33" borderId="16" xfId="0" applyNumberFormat="1" applyFont="1" applyFill="1" applyBorder="1" applyAlignment="1">
      <alignment/>
    </xf>
    <xf numFmtId="40" fontId="2" fillId="34" borderId="53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2" fillId="0" borderId="54" xfId="0" applyFont="1" applyBorder="1" applyAlignment="1">
      <alignment/>
    </xf>
    <xf numFmtId="0" fontId="3" fillId="0" borderId="55" xfId="0" applyFont="1" applyBorder="1" applyAlignment="1">
      <alignment/>
    </xf>
    <xf numFmtId="40" fontId="2" fillId="33" borderId="19" xfId="0" applyNumberFormat="1" applyFont="1" applyFill="1" applyBorder="1" applyAlignment="1">
      <alignment/>
    </xf>
    <xf numFmtId="40" fontId="2" fillId="34" borderId="56" xfId="0" applyNumberFormat="1" applyFont="1" applyFill="1" applyBorder="1" applyAlignment="1">
      <alignment/>
    </xf>
    <xf numFmtId="40" fontId="2" fillId="0" borderId="0" xfId="0" applyNumberFormat="1" applyFont="1" applyBorder="1" applyAlignment="1">
      <alignment/>
    </xf>
    <xf numFmtId="40" fontId="2" fillId="33" borderId="26" xfId="0" applyNumberFormat="1" applyFont="1" applyFill="1" applyBorder="1" applyAlignment="1">
      <alignment/>
    </xf>
    <xf numFmtId="40" fontId="2" fillId="33" borderId="57" xfId="0" applyNumberFormat="1" applyFont="1" applyFill="1" applyBorder="1" applyAlignment="1">
      <alignment/>
    </xf>
    <xf numFmtId="40" fontId="2" fillId="34" borderId="5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72" fontId="3" fillId="35" borderId="59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9" fontId="2" fillId="0" borderId="59" xfId="0" applyNumberFormat="1" applyFont="1" applyBorder="1" applyAlignment="1">
      <alignment/>
    </xf>
    <xf numFmtId="205" fontId="3" fillId="0" borderId="0" xfId="0" applyNumberFormat="1" applyFont="1" applyFill="1" applyBorder="1" applyAlignment="1">
      <alignment/>
    </xf>
    <xf numFmtId="205" fontId="9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9" fontId="3" fillId="0" borderId="59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172" fontId="3" fillId="35" borderId="28" xfId="0" applyNumberFormat="1" applyFont="1" applyFill="1" applyBorder="1" applyAlignment="1">
      <alignment/>
    </xf>
    <xf numFmtId="172" fontId="3" fillId="36" borderId="28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Alignment="1">
      <alignment/>
    </xf>
    <xf numFmtId="0" fontId="62" fillId="0" borderId="0" xfId="0" applyFont="1" applyBorder="1" applyAlignment="1">
      <alignment/>
    </xf>
    <xf numFmtId="172" fontId="62" fillId="0" borderId="37" xfId="0" applyNumberFormat="1" applyFont="1" applyBorder="1" applyAlignment="1">
      <alignment/>
    </xf>
    <xf numFmtId="172" fontId="62" fillId="0" borderId="0" xfId="0" applyNumberFormat="1" applyFont="1" applyAlignment="1">
      <alignment/>
    </xf>
    <xf numFmtId="0" fontId="62" fillId="0" borderId="33" xfId="0" applyFont="1" applyBorder="1" applyAlignment="1">
      <alignment/>
    </xf>
    <xf numFmtId="172" fontId="62" fillId="0" borderId="36" xfId="0" applyNumberFormat="1" applyFont="1" applyBorder="1" applyAlignment="1">
      <alignment/>
    </xf>
    <xf numFmtId="172" fontId="63" fillId="0" borderId="0" xfId="0" applyNumberFormat="1" applyFont="1" applyAlignment="1">
      <alignment/>
    </xf>
    <xf numFmtId="0" fontId="1" fillId="0" borderId="30" xfId="0" applyFont="1" applyBorder="1" applyAlignment="1">
      <alignment vertical="top"/>
    </xf>
    <xf numFmtId="172" fontId="2" fillId="0" borderId="31" xfId="0" applyNumberFormat="1" applyFont="1" applyFill="1" applyBorder="1" applyAlignment="1">
      <alignment vertical="top"/>
    </xf>
    <xf numFmtId="0" fontId="64" fillId="0" borderId="33" xfId="0" applyFont="1" applyBorder="1" applyAlignment="1">
      <alignment vertical="top"/>
    </xf>
    <xf numFmtId="172" fontId="63" fillId="0" borderId="39" xfId="0" applyNumberFormat="1" applyFont="1" applyFill="1" applyBorder="1" applyAlignment="1">
      <alignment vertical="top"/>
    </xf>
    <xf numFmtId="0" fontId="62" fillId="0" borderId="0" xfId="0" applyFont="1" applyAlignment="1">
      <alignment/>
    </xf>
    <xf numFmtId="0" fontId="64" fillId="0" borderId="38" xfId="0" applyFont="1" applyBorder="1" applyAlignment="1">
      <alignment vertical="top"/>
    </xf>
    <xf numFmtId="172" fontId="63" fillId="0" borderId="60" xfId="0" applyNumberFormat="1" applyFont="1" applyFill="1" applyBorder="1" applyAlignment="1">
      <alignment vertical="top"/>
    </xf>
    <xf numFmtId="0" fontId="0" fillId="0" borderId="0" xfId="0" applyFont="1" applyAlignment="1">
      <alignment wrapText="1"/>
    </xf>
    <xf numFmtId="172" fontId="62" fillId="34" borderId="18" xfId="0" applyNumberFormat="1" applyFont="1" applyFill="1" applyBorder="1" applyAlignment="1">
      <alignment/>
    </xf>
    <xf numFmtId="0" fontId="65" fillId="0" borderId="0" xfId="0" applyFont="1" applyAlignment="1">
      <alignment/>
    </xf>
    <xf numFmtId="167" fontId="3" fillId="33" borderId="26" xfId="0" applyNumberFormat="1" applyFont="1" applyFill="1" applyBorder="1" applyAlignment="1">
      <alignment/>
    </xf>
    <xf numFmtId="217" fontId="65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62" fillId="0" borderId="0" xfId="0" applyNumberFormat="1" applyFont="1" applyBorder="1" applyAlignment="1">
      <alignment/>
    </xf>
    <xf numFmtId="189" fontId="63" fillId="0" borderId="61" xfId="0" applyNumberFormat="1" applyFont="1" applyBorder="1" applyAlignment="1">
      <alignment/>
    </xf>
    <xf numFmtId="173" fontId="66" fillId="0" borderId="34" xfId="0" applyNumberFormat="1" applyFont="1" applyBorder="1" applyAlignment="1">
      <alignment/>
    </xf>
    <xf numFmtId="173" fontId="66" fillId="0" borderId="36" xfId="0" applyNumberFormat="1" applyFont="1" applyBorder="1" applyAlignment="1">
      <alignment/>
    </xf>
    <xf numFmtId="173" fontId="66" fillId="0" borderId="37" xfId="0" applyNumberFormat="1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wrapText="1"/>
    </xf>
    <xf numFmtId="4" fontId="67" fillId="0" borderId="0" xfId="0" applyNumberFormat="1" applyFont="1" applyAlignment="1">
      <alignment wrapText="1"/>
    </xf>
    <xf numFmtId="0" fontId="3" fillId="0" borderId="56" xfId="0" applyFont="1" applyBorder="1" applyAlignment="1">
      <alignment/>
    </xf>
    <xf numFmtId="172" fontId="62" fillId="0" borderId="0" xfId="0" applyNumberFormat="1" applyFont="1" applyBorder="1" applyAlignment="1">
      <alignment horizontal="left" wrapText="1"/>
    </xf>
    <xf numFmtId="172" fontId="62" fillId="0" borderId="35" xfId="0" applyNumberFormat="1" applyFont="1" applyBorder="1" applyAlignment="1">
      <alignment horizontal="left" wrapText="1"/>
    </xf>
    <xf numFmtId="172" fontId="62" fillId="0" borderId="39" xfId="0" applyNumberFormat="1" applyFont="1" applyBorder="1" applyAlignment="1">
      <alignment horizontal="left" wrapText="1"/>
    </xf>
    <xf numFmtId="172" fontId="62" fillId="0" borderId="62" xfId="0" applyNumberFormat="1" applyFont="1" applyBorder="1" applyAlignment="1">
      <alignment horizontal="left" wrapText="1"/>
    </xf>
    <xf numFmtId="172" fontId="2" fillId="0" borderId="31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172" fontId="3" fillId="0" borderId="31" xfId="0" applyNumberFormat="1" applyFont="1" applyBorder="1" applyAlignment="1">
      <alignment horizontal="left" wrapText="1"/>
    </xf>
    <xf numFmtId="172" fontId="3" fillId="0" borderId="32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625"/>
          <c:w val="0.9497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'[1]2010'!$B$109</c:f>
              <c:strCache>
                <c:ptCount val="1"/>
                <c:pt idx="0">
                  <c:v>BEGROTING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'[1]2010'!$A$111:$A$117</c:f>
              <c:strCache>
                <c:ptCount val="7"/>
                <c:pt idx="0">
                  <c:v>Inkomsten</c:v>
                </c:pt>
                <c:pt idx="1">
                  <c:v>Activiteiten</c:v>
                </c:pt>
                <c:pt idx="2">
                  <c:v>reservering</c:v>
                </c:pt>
                <c:pt idx="3">
                  <c:v>Bestuurskosten</c:v>
                </c:pt>
                <c:pt idx="4">
                  <c:v>Representatie</c:v>
                </c:pt>
                <c:pt idx="5">
                  <c:v>Diverse uitgaven</c:v>
                </c:pt>
                <c:pt idx="6">
                  <c:v>Bankkosten</c:v>
                </c:pt>
              </c:strCache>
            </c:strRef>
          </c:cat>
          <c:val>
            <c:numRef>
              <c:f>'[1]2010'!$B$111:$B$117</c:f>
              <c:numCache>
                <c:ptCount val="7"/>
                <c:pt idx="0">
                  <c:v>5496</c:v>
                </c:pt>
                <c:pt idx="1">
                  <c:v>-4350</c:v>
                </c:pt>
                <c:pt idx="2">
                  <c:v>0</c:v>
                </c:pt>
                <c:pt idx="3">
                  <c:v>-1000</c:v>
                </c:pt>
                <c:pt idx="4">
                  <c:v>0</c:v>
                </c:pt>
                <c:pt idx="5">
                  <c:v>-64</c:v>
                </c:pt>
                <c:pt idx="6">
                  <c:v>-82</c:v>
                </c:pt>
              </c:numCache>
            </c:numRef>
          </c:val>
        </c:ser>
        <c:ser>
          <c:idx val="1"/>
          <c:order val="1"/>
          <c:tx>
            <c:strRef>
              <c:f>'[1]2010'!$C$109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'[1]2010'!$A$111:$A$117</c:f>
              <c:strCache>
                <c:ptCount val="7"/>
                <c:pt idx="0">
                  <c:v>Inkomsten</c:v>
                </c:pt>
                <c:pt idx="1">
                  <c:v>Activiteiten</c:v>
                </c:pt>
                <c:pt idx="2">
                  <c:v>reservering</c:v>
                </c:pt>
                <c:pt idx="3">
                  <c:v>Bestuurskosten</c:v>
                </c:pt>
                <c:pt idx="4">
                  <c:v>Representatie</c:v>
                </c:pt>
                <c:pt idx="5">
                  <c:v>Diverse uitgaven</c:v>
                </c:pt>
                <c:pt idx="6">
                  <c:v>Bankkosten</c:v>
                </c:pt>
              </c:strCache>
            </c:strRef>
          </c:cat>
          <c:val>
            <c:numRef>
              <c:f>'[1]2010'!$C$111:$C$117</c:f>
              <c:numCache>
                <c:ptCount val="7"/>
                <c:pt idx="0">
                  <c:v>5123.16</c:v>
                </c:pt>
                <c:pt idx="1">
                  <c:v>-3229.6800000000003</c:v>
                </c:pt>
                <c:pt idx="2">
                  <c:v>0</c:v>
                </c:pt>
                <c:pt idx="3">
                  <c:v>-848.3</c:v>
                </c:pt>
                <c:pt idx="4">
                  <c:v>-8.8</c:v>
                </c:pt>
                <c:pt idx="5">
                  <c:v>-9.03</c:v>
                </c:pt>
                <c:pt idx="6">
                  <c:v>-60</c:v>
                </c:pt>
              </c:numCache>
            </c:numRef>
          </c:val>
        </c:ser>
        <c:axId val="53592511"/>
        <c:axId val="12570552"/>
      </c:barChart>
      <c:catAx>
        <c:axId val="5359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0552"/>
        <c:crosses val="autoZero"/>
        <c:auto val="1"/>
        <c:lblOffset val="100"/>
        <c:tickLblSkip val="1"/>
        <c:noMultiLvlLbl val="0"/>
      </c:catAx>
      <c:valAx>
        <c:axId val="1257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€-2]\ #,##0_-;[Red][$€-2]\ #,##0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5"/>
          <c:y val="0.934"/>
          <c:w val="0.37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"/>
          <c:y val="0.148"/>
          <c:w val="0.41175"/>
          <c:h val="0.58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$€-2]\ #,##0_-;[Red][$€-2]\ #,##0\-" sourceLinked="0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'[1]2010'!$A$112:$A$120</c:f>
              <c:strCache>
                <c:ptCount val="9"/>
                <c:pt idx="0">
                  <c:v>Activiteiten</c:v>
                </c:pt>
                <c:pt idx="1">
                  <c:v>reservering</c:v>
                </c:pt>
                <c:pt idx="2">
                  <c:v>Bestuurskosten</c:v>
                </c:pt>
                <c:pt idx="3">
                  <c:v>Representatie</c:v>
                </c:pt>
                <c:pt idx="4">
                  <c:v>Diverse uitgaven</c:v>
                </c:pt>
                <c:pt idx="5">
                  <c:v>Bankkosten</c:v>
                </c:pt>
                <c:pt idx="6">
                  <c:v>totaal kosten</c:v>
                </c:pt>
              </c:strCache>
            </c:strRef>
          </c:cat>
          <c:val>
            <c:numRef>
              <c:f>'[1]2010'!$C$112:$C$120</c:f>
              <c:numCache>
                <c:ptCount val="9"/>
                <c:pt idx="0">
                  <c:v>-3229.6800000000003</c:v>
                </c:pt>
                <c:pt idx="1">
                  <c:v>0</c:v>
                </c:pt>
                <c:pt idx="2">
                  <c:v>-848.3</c:v>
                </c:pt>
                <c:pt idx="3">
                  <c:v>-8.8</c:v>
                </c:pt>
                <c:pt idx="4">
                  <c:v>-9.03</c:v>
                </c:pt>
                <c:pt idx="5">
                  <c:v>-60</c:v>
                </c:pt>
                <c:pt idx="6">
                  <c:v>-4155.810000000001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8835"/>
          <c:w val="0.899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625"/>
          <c:w val="0.9507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'[2]2011'!$B$109</c:f>
              <c:strCache>
                <c:ptCount val="1"/>
                <c:pt idx="0">
                  <c:v>BEGROTING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'[2]2011'!$A$111:$A$117</c:f>
              <c:strCache>
                <c:ptCount val="7"/>
                <c:pt idx="0">
                  <c:v>Inkomsten</c:v>
                </c:pt>
                <c:pt idx="1">
                  <c:v>Activiteiten</c:v>
                </c:pt>
                <c:pt idx="2">
                  <c:v>reservering</c:v>
                </c:pt>
                <c:pt idx="3">
                  <c:v>Bestuurskosten</c:v>
                </c:pt>
                <c:pt idx="4">
                  <c:v>kosten mbt 2012</c:v>
                </c:pt>
                <c:pt idx="5">
                  <c:v>Diverse uitgaven</c:v>
                </c:pt>
                <c:pt idx="6">
                  <c:v>Bankkosten</c:v>
                </c:pt>
              </c:strCache>
            </c:strRef>
          </c:cat>
          <c:val>
            <c:numRef>
              <c:f>'[2]2011'!$B$111:$B$117</c:f>
              <c:numCache>
                <c:ptCount val="7"/>
                <c:pt idx="0">
                  <c:v>4732</c:v>
                </c:pt>
                <c:pt idx="1">
                  <c:v>-5250</c:v>
                </c:pt>
                <c:pt idx="2">
                  <c:v>-922</c:v>
                </c:pt>
                <c:pt idx="3">
                  <c:v>-950</c:v>
                </c:pt>
                <c:pt idx="4">
                  <c:v>0</c:v>
                </c:pt>
                <c:pt idx="5">
                  <c:v>-50</c:v>
                </c:pt>
                <c:pt idx="6">
                  <c:v>-60</c:v>
                </c:pt>
              </c:numCache>
            </c:numRef>
          </c:val>
        </c:ser>
        <c:ser>
          <c:idx val="1"/>
          <c:order val="1"/>
          <c:tx>
            <c:strRef>
              <c:f>'[2]2011'!$C$109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'[2]2011'!$A$111:$A$117</c:f>
              <c:strCache>
                <c:ptCount val="7"/>
                <c:pt idx="0">
                  <c:v>Inkomsten</c:v>
                </c:pt>
                <c:pt idx="1">
                  <c:v>Activiteiten</c:v>
                </c:pt>
                <c:pt idx="2">
                  <c:v>reservering</c:v>
                </c:pt>
                <c:pt idx="3">
                  <c:v>Bestuurskosten</c:v>
                </c:pt>
                <c:pt idx="4">
                  <c:v>kosten mbt 2012</c:v>
                </c:pt>
                <c:pt idx="5">
                  <c:v>Diverse uitgaven</c:v>
                </c:pt>
                <c:pt idx="6">
                  <c:v>Bankkosten</c:v>
                </c:pt>
              </c:strCache>
            </c:strRef>
          </c:cat>
          <c:val>
            <c:numRef>
              <c:f>'[2]2011'!$C$111:$C$117</c:f>
              <c:numCache>
                <c:ptCount val="7"/>
                <c:pt idx="0">
                  <c:v>5210.3</c:v>
                </c:pt>
                <c:pt idx="1">
                  <c:v>-4132.47</c:v>
                </c:pt>
                <c:pt idx="2">
                  <c:v>-931.61</c:v>
                </c:pt>
                <c:pt idx="3">
                  <c:v>-677.55</c:v>
                </c:pt>
                <c:pt idx="4">
                  <c:v>-600.38</c:v>
                </c:pt>
                <c:pt idx="5">
                  <c:v>-8.02</c:v>
                </c:pt>
                <c:pt idx="6">
                  <c:v>-104.65</c:v>
                </c:pt>
              </c:numCache>
            </c:numRef>
          </c:val>
        </c:ser>
        <c:axId val="46026105"/>
        <c:axId val="11581762"/>
      </c:bar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€-2]\ #,##0_-;[Red][$€-2]\ #,##0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26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934"/>
          <c:w val="0.37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"/>
          <c:y val="0.148"/>
          <c:w val="0.41175"/>
          <c:h val="0.58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$€-2]\ #,##0_-;[Red][$€-2]\ #,##0\-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'[2]2011'!$A$112:$A$120</c:f>
              <c:strCache>
                <c:ptCount val="9"/>
                <c:pt idx="0">
                  <c:v>Activiteiten</c:v>
                </c:pt>
                <c:pt idx="1">
                  <c:v>reservering</c:v>
                </c:pt>
                <c:pt idx="2">
                  <c:v>Bestuurskosten</c:v>
                </c:pt>
                <c:pt idx="3">
                  <c:v>kosten mbt 2012</c:v>
                </c:pt>
                <c:pt idx="4">
                  <c:v>Diverse uitgaven</c:v>
                </c:pt>
                <c:pt idx="5">
                  <c:v>Bankkosten</c:v>
                </c:pt>
                <c:pt idx="6">
                  <c:v>totaal kosten</c:v>
                </c:pt>
              </c:strCache>
            </c:strRef>
          </c:cat>
          <c:val>
            <c:numRef>
              <c:f>'[2]2011'!$C$112:$C$120</c:f>
              <c:numCache>
                <c:ptCount val="9"/>
                <c:pt idx="0">
                  <c:v>-4132.47</c:v>
                </c:pt>
                <c:pt idx="1">
                  <c:v>-931.61</c:v>
                </c:pt>
                <c:pt idx="2">
                  <c:v>-677.55</c:v>
                </c:pt>
                <c:pt idx="3">
                  <c:v>-600.38</c:v>
                </c:pt>
                <c:pt idx="4">
                  <c:v>-8.02</c:v>
                </c:pt>
                <c:pt idx="5">
                  <c:v>-104.65</c:v>
                </c:pt>
                <c:pt idx="6">
                  <c:v>-6454.68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8835"/>
          <c:w val="0.899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75"/>
          <c:y val="0.12375"/>
          <c:w val="0.71475"/>
          <c:h val="0.683"/>
        </c:manualLayout>
      </c:layout>
      <c:pieChart>
        <c:varyColors val="1"/>
        <c:ser>
          <c:idx val="0"/>
          <c:order val="0"/>
          <c:tx>
            <c:strRef>
              <c:f>'[2]Historie'!$H$38:$H$40</c:f>
              <c:strCache>
                <c:ptCount val="1"/>
                <c:pt idx="0">
                  <c:v>Inkomsten Uitgaven Resultaat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€ 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1.244,38-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'[2]Historie'!$H$38:$H$40</c:f>
              <c:strCache>
                <c:ptCount val="3"/>
                <c:pt idx="0">
                  <c:v>Inkomsten</c:v>
                </c:pt>
                <c:pt idx="1">
                  <c:v>Uitgaven</c:v>
                </c:pt>
                <c:pt idx="2">
                  <c:v>Resultaat</c:v>
                </c:pt>
              </c:strCache>
            </c:strRef>
          </c:cat>
          <c:val>
            <c:numRef>
              <c:f>'[2]Historie'!$I$38:$I$40</c:f>
              <c:numCache>
                <c:ptCount val="3"/>
                <c:pt idx="0">
                  <c:v>5210.3</c:v>
                </c:pt>
                <c:pt idx="1">
                  <c:v>-6454.68</c:v>
                </c:pt>
                <c:pt idx="2">
                  <c:v>-1244.38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'[2]Historie'!$H$38:$H$40</c:f>
              <c:strCache>
                <c:ptCount val="3"/>
                <c:pt idx="0">
                  <c:v>Inkomsten</c:v>
                </c:pt>
                <c:pt idx="1">
                  <c:v>Uitgaven</c:v>
                </c:pt>
                <c:pt idx="2">
                  <c:v>Resultaat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05"/>
          <c:y val="0.85175"/>
          <c:w val="0.371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7</xdr:row>
      <xdr:rowOff>66675</xdr:rowOff>
    </xdr:to>
    <xdr:pic>
      <xdr:nvPicPr>
        <xdr:cNvPr id="1" name="Picture 2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7</xdr:row>
      <xdr:rowOff>66675</xdr:rowOff>
    </xdr:to>
    <xdr:pic>
      <xdr:nvPicPr>
        <xdr:cNvPr id="2" name="Picture 2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3552825</xdr:colOff>
      <xdr:row>118</xdr:row>
      <xdr:rowOff>57150</xdr:rowOff>
    </xdr:from>
    <xdr:to>
      <xdr:col>5</xdr:col>
      <xdr:colOff>962025</xdr:colOff>
      <xdr:row>141</xdr:row>
      <xdr:rowOff>28575</xdr:rowOff>
    </xdr:to>
    <xdr:graphicFrame>
      <xdr:nvGraphicFramePr>
        <xdr:cNvPr id="1" name="Chart 1"/>
        <xdr:cNvGraphicFramePr/>
      </xdr:nvGraphicFramePr>
      <xdr:xfrm>
        <a:off x="5248275" y="19726275"/>
        <a:ext cx="38862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118</xdr:row>
      <xdr:rowOff>19050</xdr:rowOff>
    </xdr:from>
    <xdr:to>
      <xdr:col>1</xdr:col>
      <xdr:colOff>3514725</xdr:colOff>
      <xdr:row>140</xdr:row>
      <xdr:rowOff>142875</xdr:rowOff>
    </xdr:to>
    <xdr:graphicFrame>
      <xdr:nvGraphicFramePr>
        <xdr:cNvPr id="2" name="Chart 2"/>
        <xdr:cNvGraphicFramePr/>
      </xdr:nvGraphicFramePr>
      <xdr:xfrm>
        <a:off x="9525" y="19688175"/>
        <a:ext cx="52006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8</xdr:row>
      <xdr:rowOff>228600</xdr:rowOff>
    </xdr:to>
    <xdr:pic>
      <xdr:nvPicPr>
        <xdr:cNvPr id="3" name="Picture 3" descr="KIVI_NIRIA_CMYK_KLE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38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3552825</xdr:colOff>
      <xdr:row>118</xdr:row>
      <xdr:rowOff>57150</xdr:rowOff>
    </xdr:from>
    <xdr:to>
      <xdr:col>5</xdr:col>
      <xdr:colOff>962025</xdr:colOff>
      <xdr:row>141</xdr:row>
      <xdr:rowOff>28575</xdr:rowOff>
    </xdr:to>
    <xdr:graphicFrame>
      <xdr:nvGraphicFramePr>
        <xdr:cNvPr id="4" name="Chart 1"/>
        <xdr:cNvGraphicFramePr/>
      </xdr:nvGraphicFramePr>
      <xdr:xfrm>
        <a:off x="5248275" y="19726275"/>
        <a:ext cx="388620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118</xdr:row>
      <xdr:rowOff>19050</xdr:rowOff>
    </xdr:from>
    <xdr:to>
      <xdr:col>1</xdr:col>
      <xdr:colOff>3514725</xdr:colOff>
      <xdr:row>140</xdr:row>
      <xdr:rowOff>142875</xdr:rowOff>
    </xdr:to>
    <xdr:graphicFrame>
      <xdr:nvGraphicFramePr>
        <xdr:cNvPr id="5" name="Chart 2"/>
        <xdr:cNvGraphicFramePr/>
      </xdr:nvGraphicFramePr>
      <xdr:xfrm>
        <a:off x="9525" y="19688175"/>
        <a:ext cx="520065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8</xdr:row>
      <xdr:rowOff>228600</xdr:rowOff>
    </xdr:to>
    <xdr:pic>
      <xdr:nvPicPr>
        <xdr:cNvPr id="6" name="Picture 3" descr="KIVI_NIRIA_CMYK_KLE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38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47625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609600" y="161925"/>
        <a:ext cx="37052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6</xdr:row>
      <xdr:rowOff>104775</xdr:rowOff>
    </xdr:to>
    <xdr:pic>
      <xdr:nvPicPr>
        <xdr:cNvPr id="1" name="Picture 1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1352550</xdr:colOff>
      <xdr:row>6</xdr:row>
      <xdr:rowOff>123825</xdr:rowOff>
    </xdr:to>
    <xdr:pic>
      <xdr:nvPicPr>
        <xdr:cNvPr id="2" name="Picture 2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1352550</xdr:colOff>
      <xdr:row>6</xdr:row>
      <xdr:rowOff>123825</xdr:rowOff>
    </xdr:to>
    <xdr:pic>
      <xdr:nvPicPr>
        <xdr:cNvPr id="3" name="Picture 3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6</xdr:row>
      <xdr:rowOff>104775</xdr:rowOff>
    </xdr:to>
    <xdr:pic>
      <xdr:nvPicPr>
        <xdr:cNvPr id="4" name="Picture 1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1352550</xdr:colOff>
      <xdr:row>6</xdr:row>
      <xdr:rowOff>123825</xdr:rowOff>
    </xdr:to>
    <xdr:pic>
      <xdr:nvPicPr>
        <xdr:cNvPr id="5" name="Picture 2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1352550</xdr:colOff>
      <xdr:row>6</xdr:row>
      <xdr:rowOff>123825</xdr:rowOff>
    </xdr:to>
    <xdr:pic>
      <xdr:nvPicPr>
        <xdr:cNvPr id="6" name="Picture 3" descr="KIVI_NIRIA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en\KIVINIRIA\2010\Financien%20KIVINIRIA%202010%20(TM%2031-12-20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en%20KIVINIRIA%202011%20(TM%2031-12-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e"/>
      <sheetName val="Begroting2010"/>
      <sheetName val="2010"/>
      <sheetName val="Kascontrole 2010(1)"/>
      <sheetName val="Kascontrole 2010 (2)"/>
      <sheetName val="2009"/>
      <sheetName val="2008"/>
      <sheetName val="2007"/>
      <sheetName val="2006"/>
      <sheetName val="2005"/>
      <sheetName val="2004"/>
      <sheetName val="2003"/>
    </sheetNames>
    <sheetDataSet>
      <sheetData sheetId="2">
        <row r="109">
          <cell r="B109" t="str">
            <v>BEGROTING</v>
          </cell>
          <cell r="C109" t="str">
            <v>WERKELIJK</v>
          </cell>
        </row>
        <row r="111">
          <cell r="A111" t="str">
            <v>Inkomsten</v>
          </cell>
          <cell r="B111">
            <v>5496</v>
          </cell>
          <cell r="C111">
            <v>5123.16</v>
          </cell>
        </row>
        <row r="112">
          <cell r="A112" t="str">
            <v>Activiteiten</v>
          </cell>
          <cell r="B112">
            <v>-4350</v>
          </cell>
          <cell r="C112">
            <v>-3229.6800000000003</v>
          </cell>
        </row>
        <row r="113">
          <cell r="A113" t="str">
            <v>reservering</v>
          </cell>
          <cell r="B113">
            <v>0</v>
          </cell>
          <cell r="C113">
            <v>0</v>
          </cell>
        </row>
        <row r="114">
          <cell r="A114" t="str">
            <v>Bestuurskosten</v>
          </cell>
          <cell r="B114">
            <v>-1000</v>
          </cell>
          <cell r="C114">
            <v>-848.3</v>
          </cell>
        </row>
        <row r="115">
          <cell r="A115" t="str">
            <v>Representatie</v>
          </cell>
          <cell r="B115">
            <v>0</v>
          </cell>
          <cell r="C115">
            <v>-8.8</v>
          </cell>
        </row>
        <row r="116">
          <cell r="A116" t="str">
            <v>Diverse uitgaven</v>
          </cell>
          <cell r="B116">
            <v>-64</v>
          </cell>
          <cell r="C116">
            <v>-9.03</v>
          </cell>
        </row>
        <row r="117">
          <cell r="A117" t="str">
            <v>Bankkosten</v>
          </cell>
          <cell r="B117">
            <v>-82</v>
          </cell>
          <cell r="C117">
            <v>-60</v>
          </cell>
        </row>
        <row r="118">
          <cell r="A118" t="str">
            <v>totaal kosten</v>
          </cell>
          <cell r="C118">
            <v>-4155.810000000001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rie"/>
      <sheetName val="Begroting2011"/>
      <sheetName val="2011"/>
      <sheetName val="Kascontrole 2011(1)"/>
      <sheetName val="Kascontrole 2011 (2)"/>
      <sheetName val="2010"/>
      <sheetName val="2009"/>
      <sheetName val="2008"/>
      <sheetName val="2007"/>
    </sheetNames>
    <sheetDataSet>
      <sheetData sheetId="0">
        <row r="38">
          <cell r="H38" t="str">
            <v>Inkomsten</v>
          </cell>
          <cell r="I38">
            <v>5210.3</v>
          </cell>
        </row>
        <row r="39">
          <cell r="H39" t="str">
            <v>Uitgaven</v>
          </cell>
          <cell r="I39">
            <v>-6454.68</v>
          </cell>
        </row>
        <row r="40">
          <cell r="H40" t="str">
            <v>Resultaat</v>
          </cell>
          <cell r="I40">
            <v>-1244.38</v>
          </cell>
        </row>
      </sheetData>
      <sheetData sheetId="2">
        <row r="27">
          <cell r="F27">
            <v>4716</v>
          </cell>
        </row>
        <row r="29">
          <cell r="E29">
            <v>29.3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15</v>
          </cell>
        </row>
        <row r="33">
          <cell r="E33">
            <v>450</v>
          </cell>
        </row>
        <row r="52">
          <cell r="F52">
            <v>-4132.47</v>
          </cell>
        </row>
        <row r="54">
          <cell r="H54">
            <v>1125</v>
          </cell>
        </row>
        <row r="55">
          <cell r="F55">
            <v>-104.65</v>
          </cell>
        </row>
        <row r="57">
          <cell r="O57">
            <v>2956</v>
          </cell>
          <cell r="P57">
            <v>14.97</v>
          </cell>
        </row>
        <row r="58">
          <cell r="N58">
            <v>1519.35</v>
          </cell>
          <cell r="O58">
            <v>5845.07</v>
          </cell>
          <cell r="P58">
            <v>7312.39</v>
          </cell>
        </row>
        <row r="59">
          <cell r="N59">
            <v>1664.09</v>
          </cell>
          <cell r="O59">
            <v>12.32</v>
          </cell>
          <cell r="P59">
            <v>1676.41</v>
          </cell>
        </row>
        <row r="60">
          <cell r="F60">
            <v>-931.61</v>
          </cell>
          <cell r="N60">
            <v>9904.93</v>
          </cell>
          <cell r="O60">
            <v>4716</v>
          </cell>
          <cell r="P60">
            <v>6220</v>
          </cell>
        </row>
        <row r="66">
          <cell r="F66">
            <v>-677.55</v>
          </cell>
        </row>
        <row r="70">
          <cell r="F70">
            <v>-8.02</v>
          </cell>
        </row>
        <row r="74">
          <cell r="F74">
            <v>0</v>
          </cell>
        </row>
        <row r="82">
          <cell r="F82">
            <v>-600.38</v>
          </cell>
        </row>
        <row r="109">
          <cell r="B109" t="str">
            <v>BEGROTING</v>
          </cell>
          <cell r="C109" t="str">
            <v>WERKELIJK</v>
          </cell>
        </row>
        <row r="111">
          <cell r="A111" t="str">
            <v>Inkomsten</v>
          </cell>
          <cell r="B111">
            <v>4732</v>
          </cell>
          <cell r="C111">
            <v>5210.3</v>
          </cell>
        </row>
        <row r="112">
          <cell r="A112" t="str">
            <v>Activiteiten</v>
          </cell>
          <cell r="B112">
            <v>-5250</v>
          </cell>
          <cell r="C112">
            <v>-4132.47</v>
          </cell>
        </row>
        <row r="113">
          <cell r="A113" t="str">
            <v>reservering</v>
          </cell>
          <cell r="B113">
            <v>-922</v>
          </cell>
          <cell r="C113">
            <v>-931.61</v>
          </cell>
        </row>
        <row r="114">
          <cell r="A114" t="str">
            <v>Bestuurskosten</v>
          </cell>
          <cell r="B114">
            <v>-950</v>
          </cell>
          <cell r="C114">
            <v>-677.55</v>
          </cell>
        </row>
        <row r="115">
          <cell r="A115" t="str">
            <v>kosten mbt 2012</v>
          </cell>
          <cell r="B115">
            <v>0</v>
          </cell>
          <cell r="C115">
            <v>-600.38</v>
          </cell>
        </row>
        <row r="116">
          <cell r="A116" t="str">
            <v>Diverse uitgaven</v>
          </cell>
          <cell r="B116">
            <v>-50</v>
          </cell>
          <cell r="C116">
            <v>-8.02</v>
          </cell>
        </row>
        <row r="117">
          <cell r="A117" t="str">
            <v>Bankkosten</v>
          </cell>
          <cell r="B117">
            <v>-60</v>
          </cell>
          <cell r="C117">
            <v>-104.65</v>
          </cell>
        </row>
        <row r="118">
          <cell r="A118" t="str">
            <v>totaal kosten</v>
          </cell>
          <cell r="C118">
            <v>-6454.68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2">
      <selection activeCell="E57" sqref="E57"/>
    </sheetView>
  </sheetViews>
  <sheetFormatPr defaultColWidth="9.140625" defaultRowHeight="12.75"/>
  <cols>
    <col min="1" max="1" width="23.421875" style="0" customWidth="1"/>
    <col min="2" max="2" width="33.28125" style="0" customWidth="1"/>
    <col min="3" max="3" width="21.57421875" style="0" customWidth="1"/>
    <col min="4" max="4" width="14.140625" style="0" customWidth="1"/>
    <col min="5" max="5" width="16.140625" style="0" customWidth="1"/>
    <col min="6" max="6" width="14.421875" style="0" customWidth="1"/>
    <col min="7" max="7" width="14.7109375" style="0" customWidth="1"/>
    <col min="8" max="8" width="15.140625" style="0" customWidth="1"/>
  </cols>
  <sheetData>
    <row r="1" spans="3:4" s="54" customFormat="1" ht="12.75">
      <c r="C1" s="58"/>
      <c r="D1" s="58"/>
    </row>
    <row r="2" spans="3:4" s="54" customFormat="1" ht="12.75">
      <c r="C2" s="58"/>
      <c r="D2" s="58"/>
    </row>
    <row r="3" spans="3:4" s="54" customFormat="1" ht="12.75">
      <c r="C3" s="58"/>
      <c r="D3" s="58"/>
    </row>
    <row r="4" spans="3:4" s="54" customFormat="1" ht="12.75">
      <c r="C4" s="58"/>
      <c r="D4" s="58"/>
    </row>
    <row r="5" spans="3:4" s="54" customFormat="1" ht="12.75">
      <c r="C5" s="58"/>
      <c r="D5" s="58"/>
    </row>
    <row r="6" spans="3:4" s="54" customFormat="1" ht="12.75">
      <c r="C6" s="58"/>
      <c r="D6" s="58"/>
    </row>
    <row r="7" spans="3:4" s="54" customFormat="1" ht="12.75">
      <c r="C7" s="58"/>
      <c r="D7" s="58"/>
    </row>
    <row r="8" spans="3:4" s="54" customFormat="1" ht="12.75">
      <c r="C8" s="58"/>
      <c r="D8" s="58"/>
    </row>
    <row r="9" spans="1:4" s="54" customFormat="1" ht="18">
      <c r="A9" s="240" t="s">
        <v>69</v>
      </c>
      <c r="B9" s="240"/>
      <c r="C9" s="240"/>
      <c r="D9" s="240"/>
    </row>
    <row r="10" spans="1:4" s="60" customFormat="1" ht="14.25">
      <c r="A10" s="59"/>
      <c r="B10" s="59"/>
      <c r="C10" s="59"/>
      <c r="D10" s="59"/>
    </row>
    <row r="11" spans="1:4" s="60" customFormat="1" ht="14.25">
      <c r="A11" s="59"/>
      <c r="B11" s="59"/>
      <c r="C11" s="59"/>
      <c r="D11" s="59"/>
    </row>
    <row r="12" spans="1:4" s="54" customFormat="1" ht="12.75">
      <c r="A12" s="61" t="s">
        <v>32</v>
      </c>
      <c r="B12" s="241" t="s">
        <v>70</v>
      </c>
      <c r="C12" s="242"/>
      <c r="D12" s="58"/>
    </row>
    <row r="13" spans="3:4" s="54" customFormat="1" ht="12.75">
      <c r="C13" s="58"/>
      <c r="D13" s="58"/>
    </row>
    <row r="14" spans="1:4" s="54" customFormat="1" ht="18">
      <c r="A14" s="62" t="s">
        <v>1</v>
      </c>
      <c r="B14" s="63"/>
      <c r="C14" s="64"/>
      <c r="D14" s="65"/>
    </row>
    <row r="15" spans="1:4" s="54" customFormat="1" ht="12.75">
      <c r="A15" s="66"/>
      <c r="B15" s="9" t="s">
        <v>71</v>
      </c>
      <c r="C15" s="67">
        <f>'[2]2011'!F27</f>
        <v>4716</v>
      </c>
      <c r="D15" s="68"/>
    </row>
    <row r="16" spans="1:4" s="54" customFormat="1" ht="12.75">
      <c r="A16" s="66"/>
      <c r="B16" s="9" t="s">
        <v>33</v>
      </c>
      <c r="C16" s="69">
        <f>SUM('[2]2011'!E29:E32)</f>
        <v>44.3</v>
      </c>
      <c r="D16" s="68"/>
    </row>
    <row r="17" spans="1:4" s="54" customFormat="1" ht="12.75">
      <c r="A17" s="70"/>
      <c r="B17" s="206" t="s">
        <v>72</v>
      </c>
      <c r="C17" s="207">
        <f>'[2]2011'!E33</f>
        <v>450</v>
      </c>
      <c r="D17" s="68"/>
    </row>
    <row r="18" spans="1:4" s="54" customFormat="1" ht="12.75">
      <c r="A18" s="72"/>
      <c r="B18" s="73" t="s">
        <v>34</v>
      </c>
      <c r="C18" s="74"/>
      <c r="D18" s="75">
        <f>SUM(C15:C17)</f>
        <v>5210.3</v>
      </c>
    </row>
    <row r="19" spans="3:4" s="54" customFormat="1" ht="12.75">
      <c r="C19" s="58"/>
      <c r="D19" s="58"/>
    </row>
    <row r="20" spans="1:4" s="54" customFormat="1" ht="18">
      <c r="A20" s="76" t="s">
        <v>35</v>
      </c>
      <c r="B20" s="63"/>
      <c r="C20" s="64"/>
      <c r="D20" s="65"/>
    </row>
    <row r="21" spans="1:4" s="54" customFormat="1" ht="12.75">
      <c r="A21" s="66"/>
      <c r="B21" s="77" t="s">
        <v>7</v>
      </c>
      <c r="C21" s="67">
        <f>'[2]2011'!F52</f>
        <v>-4132.47</v>
      </c>
      <c r="D21" s="68"/>
    </row>
    <row r="22" spans="1:4" s="54" customFormat="1" ht="12.75">
      <c r="A22" s="66"/>
      <c r="B22" s="77" t="s">
        <v>23</v>
      </c>
      <c r="C22" s="69">
        <f>'[2]2011'!F60</f>
        <v>-931.61</v>
      </c>
      <c r="D22" s="68"/>
    </row>
    <row r="23" spans="1:4" s="54" customFormat="1" ht="12.75">
      <c r="A23" s="66"/>
      <c r="B23" s="77" t="s">
        <v>21</v>
      </c>
      <c r="C23" s="69">
        <f>'[2]2011'!F55</f>
        <v>-104.65</v>
      </c>
      <c r="D23" s="68"/>
    </row>
    <row r="24" spans="1:4" s="54" customFormat="1" ht="12.75">
      <c r="A24" s="66"/>
      <c r="B24" s="77" t="s">
        <v>24</v>
      </c>
      <c r="C24" s="69">
        <f>'[2]2011'!F66</f>
        <v>-677.55</v>
      </c>
      <c r="D24" s="68"/>
    </row>
    <row r="25" spans="1:4" s="54" customFormat="1" ht="12.75">
      <c r="A25" s="70"/>
      <c r="B25" s="77" t="s">
        <v>28</v>
      </c>
      <c r="C25" s="69">
        <f>'[2]2011'!F70</f>
        <v>-8.02</v>
      </c>
      <c r="D25" s="68"/>
    </row>
    <row r="26" spans="1:4" s="54" customFormat="1" ht="12.75">
      <c r="A26" s="70"/>
      <c r="B26" s="77" t="s">
        <v>36</v>
      </c>
      <c r="C26" s="69">
        <f>'[2]2011'!F74</f>
        <v>0</v>
      </c>
      <c r="D26" s="68"/>
    </row>
    <row r="27" spans="1:4" s="54" customFormat="1" ht="12.75">
      <c r="A27" s="70"/>
      <c r="B27" s="77" t="s">
        <v>37</v>
      </c>
      <c r="C27" s="69">
        <v>0</v>
      </c>
      <c r="D27" s="68"/>
    </row>
    <row r="28" spans="1:4" s="54" customFormat="1" ht="12.75">
      <c r="A28" s="70"/>
      <c r="B28" s="77" t="s">
        <v>73</v>
      </c>
      <c r="C28" s="71">
        <f>'[2]2011'!F82</f>
        <v>-600.38</v>
      </c>
      <c r="D28" s="68"/>
    </row>
    <row r="29" spans="1:4" s="54" customFormat="1" ht="12.75">
      <c r="A29" s="72"/>
      <c r="B29" s="73" t="s">
        <v>34</v>
      </c>
      <c r="C29" s="74"/>
      <c r="D29" s="75">
        <f>SUM(C21:C28)</f>
        <v>-6454.68</v>
      </c>
    </row>
    <row r="30" spans="3:4" s="54" customFormat="1" ht="12.75">
      <c r="C30" s="58"/>
      <c r="D30" s="58"/>
    </row>
    <row r="31" spans="1:4" s="54" customFormat="1" ht="18">
      <c r="A31" s="76" t="s">
        <v>38</v>
      </c>
      <c r="B31" s="63"/>
      <c r="C31" s="64"/>
      <c r="D31" s="65"/>
    </row>
    <row r="32" spans="1:4" s="54" customFormat="1" ht="12.75">
      <c r="A32" s="78"/>
      <c r="B32" s="73" t="s">
        <v>34</v>
      </c>
      <c r="C32" s="74"/>
      <c r="D32" s="75">
        <f>SUM(D18:D29)</f>
        <v>-1244.38</v>
      </c>
    </row>
    <row r="33" spans="1:4" s="54" customFormat="1" ht="12.75">
      <c r="A33" s="9"/>
      <c r="B33" s="30"/>
      <c r="C33" s="79"/>
      <c r="D33" s="80"/>
    </row>
    <row r="34" s="54" customFormat="1" ht="12.75">
      <c r="D34" s="58"/>
    </row>
    <row r="35" spans="2:4" s="54" customFormat="1" ht="12.75">
      <c r="B35" s="81" t="s">
        <v>74</v>
      </c>
      <c r="C35" s="82">
        <f>'[2]2011'!N58</f>
        <v>1519.35</v>
      </c>
      <c r="D35" s="58"/>
    </row>
    <row r="36" spans="2:4" s="54" customFormat="1" ht="12.75">
      <c r="B36" s="70" t="s">
        <v>1</v>
      </c>
      <c r="C36" s="83">
        <f>'[2]2011'!O58</f>
        <v>5845.07</v>
      </c>
      <c r="D36" s="58"/>
    </row>
    <row r="37" spans="2:5" s="54" customFormat="1" ht="12.75">
      <c r="B37" s="78" t="s">
        <v>35</v>
      </c>
      <c r="C37" s="84">
        <f>0-'[2]2011'!P58</f>
        <v>-7312.39</v>
      </c>
      <c r="D37" s="58"/>
      <c r="E37" s="58"/>
    </row>
    <row r="38" spans="2:4" s="54" customFormat="1" ht="12.75">
      <c r="B38" s="72" t="s">
        <v>75</v>
      </c>
      <c r="C38" s="85">
        <f>SUM(C35:C37)</f>
        <v>52.029999999999745</v>
      </c>
      <c r="D38" s="58"/>
    </row>
    <row r="39" spans="3:5" s="54" customFormat="1" ht="12.75">
      <c r="C39" s="58"/>
      <c r="D39" s="58"/>
      <c r="E39" s="86"/>
    </row>
    <row r="40" spans="2:5" s="54" customFormat="1" ht="12.75">
      <c r="B40" s="81" t="s">
        <v>76</v>
      </c>
      <c r="C40" s="82">
        <f>'[2]2011'!N59</f>
        <v>1664.09</v>
      </c>
      <c r="D40" s="58"/>
      <c r="E40" s="86"/>
    </row>
    <row r="41" spans="2:5" s="54" customFormat="1" ht="12.75">
      <c r="B41" s="70" t="s">
        <v>1</v>
      </c>
      <c r="C41" s="83">
        <f>'[2]2011'!O59</f>
        <v>12.32</v>
      </c>
      <c r="D41" s="58"/>
      <c r="E41" s="86"/>
    </row>
    <row r="42" spans="2:5" s="54" customFormat="1" ht="12.75">
      <c r="B42" s="87" t="s">
        <v>35</v>
      </c>
      <c r="C42" s="88">
        <f>0-'[2]2011'!P59</f>
        <v>-1676.41</v>
      </c>
      <c r="D42" s="58"/>
      <c r="E42" s="86"/>
    </row>
    <row r="43" spans="2:5" s="54" customFormat="1" ht="12.75">
      <c r="B43" s="61" t="s">
        <v>77</v>
      </c>
      <c r="C43" s="89">
        <f>SUM(C40:C42)</f>
        <v>0</v>
      </c>
      <c r="D43" s="58"/>
      <c r="E43" s="86"/>
    </row>
    <row r="44" spans="2:5" s="54" customFormat="1" ht="12.75">
      <c r="B44" s="33"/>
      <c r="C44" s="90"/>
      <c r="D44" s="58"/>
      <c r="E44" s="86"/>
    </row>
    <row r="45" spans="2:5" s="54" customFormat="1" ht="12.75">
      <c r="B45" s="81" t="s">
        <v>78</v>
      </c>
      <c r="C45" s="82">
        <f>'[2]2011'!N60</f>
        <v>9904.93</v>
      </c>
      <c r="D45" s="58"/>
      <c r="E45" s="86"/>
    </row>
    <row r="46" spans="2:5" s="54" customFormat="1" ht="12.75">
      <c r="B46" s="70" t="s">
        <v>1</v>
      </c>
      <c r="C46" s="83">
        <f>'[2]2011'!O60</f>
        <v>4716</v>
      </c>
      <c r="D46" s="208"/>
      <c r="E46" s="86"/>
    </row>
    <row r="47" spans="2:5" s="54" customFormat="1" ht="12.75">
      <c r="B47" s="209" t="s">
        <v>72</v>
      </c>
      <c r="C47" s="210">
        <f>C17</f>
        <v>450</v>
      </c>
      <c r="D47" s="208"/>
      <c r="E47" s="86"/>
    </row>
    <row r="48" spans="2:5" s="54" customFormat="1" ht="12.75">
      <c r="B48" s="87" t="s">
        <v>35</v>
      </c>
      <c r="C48" s="88">
        <f>0-'[2]2011'!P60</f>
        <v>-6220</v>
      </c>
      <c r="D48" s="58"/>
      <c r="E48" s="86"/>
    </row>
    <row r="49" spans="2:5" s="54" customFormat="1" ht="12.75">
      <c r="B49" s="61" t="s">
        <v>79</v>
      </c>
      <c r="C49" s="89">
        <f>SUM(C45:C48)</f>
        <v>8850.93</v>
      </c>
      <c r="D49" s="211"/>
      <c r="E49" s="86"/>
    </row>
    <row r="50" spans="2:5" s="54" customFormat="1" ht="12.75">
      <c r="B50" s="33"/>
      <c r="C50" s="90"/>
      <c r="D50" s="58"/>
      <c r="E50" s="86"/>
    </row>
    <row r="51" spans="2:5" s="54" customFormat="1" ht="12.75">
      <c r="B51" s="81" t="s">
        <v>80</v>
      </c>
      <c r="C51" s="82">
        <v>0</v>
      </c>
      <c r="D51" s="58"/>
      <c r="E51" s="86"/>
    </row>
    <row r="52" spans="2:5" s="54" customFormat="1" ht="12.75">
      <c r="B52" s="70" t="s">
        <v>1</v>
      </c>
      <c r="C52" s="83">
        <f>'[2]2011'!O57</f>
        <v>2956</v>
      </c>
      <c r="D52" s="58"/>
      <c r="E52" s="86"/>
    </row>
    <row r="53" spans="2:5" s="54" customFormat="1" ht="12.75">
      <c r="B53" s="78" t="s">
        <v>35</v>
      </c>
      <c r="C53" s="84">
        <f>0-'[2]2011'!P57</f>
        <v>-14.97</v>
      </c>
      <c r="D53" s="58"/>
      <c r="E53" s="86"/>
    </row>
    <row r="54" spans="2:5" s="54" customFormat="1" ht="12.75">
      <c r="B54" s="72" t="s">
        <v>81</v>
      </c>
      <c r="C54" s="85">
        <f>SUM(C51:C53)</f>
        <v>2941.03</v>
      </c>
      <c r="D54" s="58"/>
      <c r="E54" s="86"/>
    </row>
    <row r="55" spans="2:5" s="54" customFormat="1" ht="12.75">
      <c r="B55" s="33"/>
      <c r="C55" s="90"/>
      <c r="D55" s="58"/>
      <c r="E55" s="86"/>
    </row>
    <row r="56" spans="3:5" s="54" customFormat="1" ht="12.75">
      <c r="C56" s="58"/>
      <c r="D56" s="58"/>
      <c r="E56" s="86"/>
    </row>
    <row r="57" spans="1:4" s="54" customFormat="1" ht="15.75" customHeight="1">
      <c r="A57" s="212" t="s">
        <v>39</v>
      </c>
      <c r="B57" s="213">
        <f>'[2]2011'!H54</f>
        <v>1125</v>
      </c>
      <c r="C57" s="243" t="s">
        <v>82</v>
      </c>
      <c r="D57" s="244"/>
    </row>
    <row r="58" spans="1:4" s="216" customFormat="1" ht="12.75" customHeight="1">
      <c r="A58" s="214" t="s">
        <v>83</v>
      </c>
      <c r="B58" s="215">
        <f>C17</f>
        <v>450</v>
      </c>
      <c r="C58" s="234" t="s">
        <v>84</v>
      </c>
      <c r="D58" s="235"/>
    </row>
    <row r="59" spans="1:4" s="54" customFormat="1" ht="12.75" customHeight="1">
      <c r="A59" s="217" t="s">
        <v>85</v>
      </c>
      <c r="B59" s="218">
        <f>SUM(B57:B58)</f>
        <v>1575</v>
      </c>
      <c r="C59" s="236"/>
      <c r="D59" s="237"/>
    </row>
    <row r="60" spans="3:4" s="54" customFormat="1" ht="12.75">
      <c r="C60" s="58"/>
      <c r="D60" s="58"/>
    </row>
    <row r="61" spans="3:4" s="54" customFormat="1" ht="12.75">
      <c r="C61" s="58"/>
      <c r="D61" s="58"/>
    </row>
    <row r="62" spans="3:4" s="54" customFormat="1" ht="12.75">
      <c r="C62" s="58"/>
      <c r="D62" s="58"/>
    </row>
    <row r="63" s="54" customFormat="1" ht="12.75"/>
    <row r="64" spans="1:8" s="54" customFormat="1" ht="18">
      <c r="A64" s="62" t="s">
        <v>40</v>
      </c>
      <c r="B64" s="63"/>
      <c r="C64" s="238"/>
      <c r="D64" s="238"/>
      <c r="E64" s="239"/>
      <c r="F64" s="91"/>
      <c r="G64" s="63"/>
      <c r="H64" s="92"/>
    </row>
    <row r="65" spans="1:8" s="54" customFormat="1" ht="13.5" thickBot="1">
      <c r="A65" s="66"/>
      <c r="B65" s="93" t="s">
        <v>41</v>
      </c>
      <c r="C65" s="94" t="s">
        <v>86</v>
      </c>
      <c r="D65" s="94" t="s">
        <v>87</v>
      </c>
      <c r="E65" s="95" t="s">
        <v>42</v>
      </c>
      <c r="F65" s="95" t="s">
        <v>43</v>
      </c>
      <c r="G65" s="95" t="s">
        <v>44</v>
      </c>
      <c r="H65" s="95" t="s">
        <v>38</v>
      </c>
    </row>
    <row r="66" spans="1:8" s="54" customFormat="1" ht="12.75">
      <c r="A66" s="97"/>
      <c r="B66" s="96">
        <v>39082</v>
      </c>
      <c r="C66" s="69">
        <v>357.92</v>
      </c>
      <c r="D66" s="69">
        <v>0</v>
      </c>
      <c r="E66" s="69">
        <v>3792.09</v>
      </c>
      <c r="F66" s="69">
        <v>8109.93</v>
      </c>
      <c r="G66" s="83">
        <v>12259.94</v>
      </c>
      <c r="H66" s="83">
        <v>-865.99</v>
      </c>
    </row>
    <row r="67" spans="1:8" s="54" customFormat="1" ht="12.75">
      <c r="A67" s="70"/>
      <c r="B67" s="96">
        <v>39447</v>
      </c>
      <c r="C67" s="69">
        <v>464.75</v>
      </c>
      <c r="D67" s="69">
        <v>0</v>
      </c>
      <c r="E67" s="69">
        <v>3312.72</v>
      </c>
      <c r="F67" s="69">
        <v>9728.93</v>
      </c>
      <c r="G67" s="83">
        <v>13506.4</v>
      </c>
      <c r="H67" s="69">
        <v>1246.46</v>
      </c>
    </row>
    <row r="68" spans="1:8" s="54" customFormat="1" ht="12.75">
      <c r="A68" s="70"/>
      <c r="B68" s="96">
        <v>39813</v>
      </c>
      <c r="C68" s="69">
        <v>1614.63</v>
      </c>
      <c r="D68" s="69">
        <v>0</v>
      </c>
      <c r="E68" s="69">
        <v>1827.24</v>
      </c>
      <c r="F68" s="69">
        <v>9761.93</v>
      </c>
      <c r="G68" s="83">
        <v>13203.8</v>
      </c>
      <c r="H68" s="88">
        <v>-302.6</v>
      </c>
    </row>
    <row r="69" spans="1:8" s="54" customFormat="1" ht="12.75">
      <c r="A69" s="70"/>
      <c r="B69" s="96">
        <v>40178</v>
      </c>
      <c r="C69" s="69">
        <v>432.66</v>
      </c>
      <c r="D69" s="69">
        <v>0</v>
      </c>
      <c r="E69" s="69">
        <v>1846.9</v>
      </c>
      <c r="F69" s="69">
        <v>9843.93</v>
      </c>
      <c r="G69" s="83">
        <v>12121.02</v>
      </c>
      <c r="H69" s="88">
        <v>-1080.31</v>
      </c>
    </row>
    <row r="70" spans="1:8" s="54" customFormat="1" ht="12.75">
      <c r="A70" s="70"/>
      <c r="B70" s="96">
        <v>40543</v>
      </c>
      <c r="C70" s="69">
        <v>1519.3499999999995</v>
      </c>
      <c r="D70" s="69">
        <v>0</v>
      </c>
      <c r="E70" s="69">
        <v>1664.0900000000001</v>
      </c>
      <c r="F70" s="69">
        <v>9904.93</v>
      </c>
      <c r="G70" s="83">
        <v>13088.369999999999</v>
      </c>
      <c r="H70" s="88">
        <v>967.3499999999985</v>
      </c>
    </row>
    <row r="71" spans="1:8" s="101" customFormat="1" ht="12.75">
      <c r="A71" s="72"/>
      <c r="B71" s="98">
        <v>40908</v>
      </c>
      <c r="C71" s="99">
        <v>52.029999999999745</v>
      </c>
      <c r="D71" s="99">
        <v>2941.03</v>
      </c>
      <c r="E71" s="99">
        <v>0</v>
      </c>
      <c r="F71" s="99">
        <v>8850.93</v>
      </c>
      <c r="G71" s="99">
        <v>11843.99</v>
      </c>
      <c r="H71" s="100">
        <v>-1244.3799999999992</v>
      </c>
    </row>
  </sheetData>
  <sheetProtection/>
  <mergeCells count="6">
    <mergeCell ref="C58:D58"/>
    <mergeCell ref="C59:D59"/>
    <mergeCell ref="C64:E64"/>
    <mergeCell ref="A9:D9"/>
    <mergeCell ref="B12:C12"/>
    <mergeCell ref="C57:D5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59"/>
  <sheetViews>
    <sheetView zoomScalePageLayoutView="0" workbookViewId="0" topLeftCell="A118">
      <selection activeCell="L5" sqref="L5:S62"/>
    </sheetView>
  </sheetViews>
  <sheetFormatPr defaultColWidth="9.140625" defaultRowHeight="12.75"/>
  <cols>
    <col min="1" max="1" width="25.421875" style="54" customWidth="1"/>
    <col min="2" max="2" width="56.28125" style="54" customWidth="1"/>
    <col min="3" max="3" width="13.421875" style="54" bestFit="1" customWidth="1"/>
    <col min="4" max="4" width="14.8515625" style="54" bestFit="1" customWidth="1"/>
    <col min="5" max="5" width="12.57421875" style="54" customWidth="1"/>
    <col min="6" max="6" width="14.8515625" style="54" bestFit="1" customWidth="1"/>
    <col min="7" max="7" width="3.140625" style="102" customWidth="1"/>
    <col min="8" max="8" width="17.00390625" style="103" customWidth="1"/>
    <col min="9" max="10" width="2.57421875" style="54" customWidth="1"/>
    <col min="11" max="11" width="2.28125" style="54" customWidth="1"/>
    <col min="12" max="12" width="30.57421875" style="54" customWidth="1"/>
    <col min="13" max="13" width="7.421875" style="54" customWidth="1"/>
    <col min="14" max="14" width="10.00390625" style="54" customWidth="1"/>
    <col min="15" max="15" width="10.28125" style="54" customWidth="1"/>
    <col min="16" max="16" width="9.57421875" style="54" customWidth="1"/>
    <col min="17" max="16384" width="9.140625" style="54" customWidth="1"/>
  </cols>
  <sheetData>
    <row r="1" ht="12.75"/>
    <row r="2" ht="12.75"/>
    <row r="3" ht="12.75"/>
    <row r="4" ht="12.75"/>
    <row r="5" spans="12:19" ht="12.75">
      <c r="L5" s="230" t="s">
        <v>88</v>
      </c>
      <c r="M5" s="230"/>
      <c r="N5" s="230"/>
      <c r="O5" s="230"/>
      <c r="P5" s="230"/>
      <c r="Q5" s="230"/>
      <c r="R5" s="230"/>
      <c r="S5" s="230"/>
    </row>
    <row r="6" spans="12:19" ht="12.75">
      <c r="L6" s="230" t="s">
        <v>89</v>
      </c>
      <c r="M6" s="230" t="s">
        <v>90</v>
      </c>
      <c r="N6" s="230" t="s">
        <v>91</v>
      </c>
      <c r="O6" s="230" t="s">
        <v>92</v>
      </c>
      <c r="P6" s="230" t="s">
        <v>93</v>
      </c>
      <c r="Q6" s="230"/>
      <c r="R6" s="230"/>
      <c r="S6" s="230"/>
    </row>
    <row r="7" spans="12:19" ht="12.75">
      <c r="L7" s="231" t="s">
        <v>94</v>
      </c>
      <c r="M7" s="231"/>
      <c r="N7" s="231"/>
      <c r="O7" s="231"/>
      <c r="P7" s="231"/>
      <c r="Q7" s="230"/>
      <c r="R7" s="230"/>
      <c r="S7" s="230"/>
    </row>
    <row r="8" spans="12:19" ht="12.75">
      <c r="L8" s="231" t="s">
        <v>8</v>
      </c>
      <c r="M8" s="231">
        <v>3</v>
      </c>
      <c r="N8" s="231">
        <v>117.5</v>
      </c>
      <c r="O8" s="231">
        <v>896.91</v>
      </c>
      <c r="P8" s="231">
        <v>-779.41</v>
      </c>
      <c r="Q8" s="230"/>
      <c r="R8" s="230"/>
      <c r="S8" s="230"/>
    </row>
    <row r="9" spans="12:19" ht="25.5">
      <c r="L9" s="231" t="s">
        <v>9</v>
      </c>
      <c r="M9" s="231">
        <v>3</v>
      </c>
      <c r="N9" s="231">
        <v>42.5</v>
      </c>
      <c r="O9" s="231">
        <v>594.65</v>
      </c>
      <c r="P9" s="231">
        <v>-552.15</v>
      </c>
      <c r="Q9" s="230"/>
      <c r="R9" s="230"/>
      <c r="S9" s="230"/>
    </row>
    <row r="10" spans="12:19" ht="12.75">
      <c r="L10" s="231" t="s">
        <v>64</v>
      </c>
      <c r="M10" s="231">
        <v>3</v>
      </c>
      <c r="N10" s="231"/>
      <c r="O10" s="231">
        <v>375</v>
      </c>
      <c r="P10" s="231">
        <v>-375</v>
      </c>
      <c r="Q10" s="230"/>
      <c r="R10" s="230"/>
      <c r="S10" s="230"/>
    </row>
    <row r="11" spans="1:19" ht="18">
      <c r="A11" s="240" t="s">
        <v>95</v>
      </c>
      <c r="B11" s="240"/>
      <c r="C11" s="240"/>
      <c r="D11" s="240"/>
      <c r="L11" s="231" t="s">
        <v>96</v>
      </c>
      <c r="M11" s="231">
        <v>3</v>
      </c>
      <c r="N11" s="231">
        <v>85</v>
      </c>
      <c r="O11" s="231">
        <v>663.5</v>
      </c>
      <c r="P11" s="231">
        <v>-578.5</v>
      </c>
      <c r="Q11" s="230"/>
      <c r="R11" s="230"/>
      <c r="S11" s="230"/>
    </row>
    <row r="12" spans="1:19" ht="12.75" customHeight="1">
      <c r="A12" s="9"/>
      <c r="L12" s="231" t="s">
        <v>97</v>
      </c>
      <c r="M12" s="231">
        <v>3</v>
      </c>
      <c r="N12" s="231">
        <v>62.5</v>
      </c>
      <c r="O12" s="231">
        <v>62.5</v>
      </c>
      <c r="P12" s="231"/>
      <c r="Q12" s="230"/>
      <c r="R12" s="230"/>
      <c r="S12" s="230"/>
    </row>
    <row r="13" spans="1:19" ht="12.75">
      <c r="A13" s="54" t="s">
        <v>32</v>
      </c>
      <c r="B13" s="104" t="s">
        <v>70</v>
      </c>
      <c r="F13" s="104"/>
      <c r="H13" s="105"/>
      <c r="I13" s="9"/>
      <c r="L13" s="231" t="s">
        <v>15</v>
      </c>
      <c r="M13" s="231">
        <v>3</v>
      </c>
      <c r="N13" s="231">
        <v>37.5</v>
      </c>
      <c r="O13" s="231">
        <v>131.05</v>
      </c>
      <c r="P13" s="231">
        <v>-93.55</v>
      </c>
      <c r="Q13" s="230"/>
      <c r="R13" s="230"/>
      <c r="S13" s="230"/>
    </row>
    <row r="14" spans="2:19" ht="13.5" thickBot="1">
      <c r="B14" s="104"/>
      <c r="C14" s="104"/>
      <c r="D14" s="104"/>
      <c r="E14" s="104"/>
      <c r="F14" s="104"/>
      <c r="H14" s="105"/>
      <c r="I14" s="9"/>
      <c r="L14" s="231" t="s">
        <v>98</v>
      </c>
      <c r="M14" s="231">
        <v>3</v>
      </c>
      <c r="N14" s="231">
        <v>225</v>
      </c>
      <c r="O14" s="231">
        <v>627.97</v>
      </c>
      <c r="P14" s="231">
        <v>-402.97</v>
      </c>
      <c r="Q14" s="230"/>
      <c r="R14" s="230"/>
      <c r="S14" s="230"/>
    </row>
    <row r="15" spans="1:19" ht="13.5" thickBot="1">
      <c r="A15" s="106"/>
      <c r="B15" s="107"/>
      <c r="C15" s="247" t="s">
        <v>58</v>
      </c>
      <c r="D15" s="248"/>
      <c r="E15" s="247" t="s">
        <v>59</v>
      </c>
      <c r="F15" s="248"/>
      <c r="H15" s="105"/>
      <c r="L15" s="231" t="s">
        <v>99</v>
      </c>
      <c r="M15" s="231">
        <v>3</v>
      </c>
      <c r="N15" s="231">
        <v>22.5</v>
      </c>
      <c r="O15" s="231">
        <v>22.5</v>
      </c>
      <c r="P15" s="231"/>
      <c r="Q15" s="230"/>
      <c r="R15" s="230"/>
      <c r="S15" s="230"/>
    </row>
    <row r="16" spans="1:19" ht="13.5" thickBot="1">
      <c r="A16" s="108" t="s">
        <v>51</v>
      </c>
      <c r="B16" s="110" t="s">
        <v>52</v>
      </c>
      <c r="C16" s="108" t="s">
        <v>50</v>
      </c>
      <c r="D16" s="109" t="s">
        <v>49</v>
      </c>
      <c r="E16" s="108" t="s">
        <v>50</v>
      </c>
      <c r="F16" s="109" t="s">
        <v>49</v>
      </c>
      <c r="H16" s="105"/>
      <c r="L16" s="231" t="s">
        <v>100</v>
      </c>
      <c r="M16" s="231">
        <v>3</v>
      </c>
      <c r="N16" s="231">
        <v>77.5</v>
      </c>
      <c r="O16" s="232">
        <v>1428.39</v>
      </c>
      <c r="P16" s="232">
        <v>-1350.89</v>
      </c>
      <c r="Q16" s="230"/>
      <c r="R16" s="230"/>
      <c r="S16" s="230"/>
    </row>
    <row r="17" spans="1:19" ht="12.75">
      <c r="A17" s="111"/>
      <c r="B17" s="112"/>
      <c r="C17" s="111"/>
      <c r="D17" s="113"/>
      <c r="E17" s="114"/>
      <c r="F17" s="113"/>
      <c r="H17" s="105"/>
      <c r="I17" s="9"/>
      <c r="L17" s="231"/>
      <c r="M17" s="231">
        <v>3</v>
      </c>
      <c r="N17" s="231"/>
      <c r="O17" s="231"/>
      <c r="P17" s="231"/>
      <c r="Q17" s="230"/>
      <c r="R17" s="230"/>
      <c r="S17" s="230"/>
    </row>
    <row r="18" spans="1:19" ht="12.75">
      <c r="A18" s="115" t="s">
        <v>101</v>
      </c>
      <c r="B18" s="2"/>
      <c r="C18" s="114"/>
      <c r="D18" s="116">
        <v>13088.369999999999</v>
      </c>
      <c r="E18" s="117"/>
      <c r="F18" s="118">
        <v>13088.369999999999</v>
      </c>
      <c r="H18" s="105"/>
      <c r="I18" s="9"/>
      <c r="L18" s="231"/>
      <c r="M18" s="231">
        <v>3</v>
      </c>
      <c r="N18" s="231"/>
      <c r="O18" s="231"/>
      <c r="P18" s="231"/>
      <c r="Q18" s="230"/>
      <c r="R18" s="230"/>
      <c r="S18" s="230"/>
    </row>
    <row r="19" spans="1:19" ht="13.5" thickBot="1">
      <c r="A19" s="119"/>
      <c r="B19" s="120"/>
      <c r="C19" s="121"/>
      <c r="D19" s="122"/>
      <c r="E19" s="123"/>
      <c r="F19" s="124"/>
      <c r="H19" s="105"/>
      <c r="I19" s="9"/>
      <c r="L19" s="231"/>
      <c r="M19" s="231">
        <v>3</v>
      </c>
      <c r="N19" s="231"/>
      <c r="O19" s="231"/>
      <c r="P19" s="231"/>
      <c r="Q19" s="230"/>
      <c r="R19" s="230"/>
      <c r="S19" s="230"/>
    </row>
    <row r="20" spans="1:19" ht="14.25" thickBot="1" thickTop="1">
      <c r="A20" s="125"/>
      <c r="B20" s="126"/>
      <c r="C20" s="126"/>
      <c r="D20" s="126"/>
      <c r="E20" s="127"/>
      <c r="F20" s="128"/>
      <c r="H20" s="105"/>
      <c r="I20" s="9"/>
      <c r="L20" s="231"/>
      <c r="M20" s="231"/>
      <c r="N20" s="231"/>
      <c r="O20" s="231"/>
      <c r="P20" s="231"/>
      <c r="Q20" s="230"/>
      <c r="R20" s="230"/>
      <c r="S20" s="230"/>
    </row>
    <row r="21" spans="1:19" ht="13.5" thickBot="1">
      <c r="A21" s="1" t="s">
        <v>0</v>
      </c>
      <c r="B21" s="2"/>
      <c r="C21" s="3"/>
      <c r="D21" s="3"/>
      <c r="E21" s="129"/>
      <c r="F21" s="130"/>
      <c r="H21" s="105"/>
      <c r="I21" s="9"/>
      <c r="L21" s="231" t="s">
        <v>102</v>
      </c>
      <c r="M21" s="231">
        <v>0</v>
      </c>
      <c r="N21" s="231">
        <v>670</v>
      </c>
      <c r="O21" s="232">
        <v>4802.47</v>
      </c>
      <c r="P21" s="232">
        <v>-4132.47</v>
      </c>
      <c r="Q21" s="230"/>
      <c r="R21" s="230"/>
      <c r="S21" s="230"/>
    </row>
    <row r="22" spans="1:19" ht="12.75">
      <c r="A22" s="4"/>
      <c r="B22" s="5"/>
      <c r="C22" s="6"/>
      <c r="D22" s="7"/>
      <c r="E22" s="131"/>
      <c r="F22" s="132"/>
      <c r="H22" s="105"/>
      <c r="I22" s="9"/>
      <c r="L22" s="231"/>
      <c r="M22" s="231"/>
      <c r="N22" s="231"/>
      <c r="O22" s="231"/>
      <c r="P22" s="231"/>
      <c r="Q22" s="230"/>
      <c r="R22" s="230"/>
      <c r="S22" s="230"/>
    </row>
    <row r="23" spans="1:19" ht="12.75">
      <c r="A23" s="8" t="s">
        <v>1</v>
      </c>
      <c r="B23" s="9" t="s">
        <v>142</v>
      </c>
      <c r="C23" s="10">
        <v>2925</v>
      </c>
      <c r="D23" s="11"/>
      <c r="E23" s="133">
        <v>2925</v>
      </c>
      <c r="F23" s="11"/>
      <c r="H23" s="105"/>
      <c r="I23" s="9"/>
      <c r="L23" s="231" t="s">
        <v>24</v>
      </c>
      <c r="M23" s="231"/>
      <c r="N23" s="231"/>
      <c r="O23" s="231"/>
      <c r="P23" s="231"/>
      <c r="Q23" s="230"/>
      <c r="R23" s="230"/>
      <c r="S23" s="230"/>
    </row>
    <row r="24" spans="1:19" ht="12.75">
      <c r="A24" s="8"/>
      <c r="B24" s="9" t="s">
        <v>143</v>
      </c>
      <c r="C24" s="12">
        <v>1791</v>
      </c>
      <c r="D24" s="11"/>
      <c r="E24" s="134">
        <v>1791</v>
      </c>
      <c r="F24" s="11"/>
      <c r="H24" s="105"/>
      <c r="I24" s="9"/>
      <c r="L24" s="231" t="s">
        <v>103</v>
      </c>
      <c r="M24" s="231">
        <v>2</v>
      </c>
      <c r="N24" s="231"/>
      <c r="O24" s="231">
        <v>125.55</v>
      </c>
      <c r="P24" s="231">
        <v>-125.55</v>
      </c>
      <c r="Q24" s="230"/>
      <c r="R24" s="230"/>
      <c r="S24" s="230"/>
    </row>
    <row r="25" spans="1:19" ht="12.75">
      <c r="A25" s="8"/>
      <c r="B25" s="206"/>
      <c r="C25" s="12">
        <v>0</v>
      </c>
      <c r="D25" s="11"/>
      <c r="E25" s="134">
        <v>0</v>
      </c>
      <c r="F25" s="11"/>
      <c r="H25" s="105"/>
      <c r="I25" s="9"/>
      <c r="L25" s="231" t="s">
        <v>104</v>
      </c>
      <c r="M25" s="231">
        <v>2</v>
      </c>
      <c r="N25" s="231"/>
      <c r="O25" s="231"/>
      <c r="P25" s="231"/>
      <c r="Q25" s="230"/>
      <c r="R25" s="230"/>
      <c r="S25" s="230"/>
    </row>
    <row r="26" spans="1:19" ht="12.75">
      <c r="A26" s="8"/>
      <c r="B26" s="14"/>
      <c r="C26" s="15"/>
      <c r="D26" s="11"/>
      <c r="E26" s="135">
        <v>0</v>
      </c>
      <c r="F26" s="11"/>
      <c r="H26" s="105"/>
      <c r="I26" s="9"/>
      <c r="L26" s="231" t="s">
        <v>105</v>
      </c>
      <c r="M26" s="231">
        <v>2</v>
      </c>
      <c r="N26" s="231"/>
      <c r="O26" s="231">
        <v>552</v>
      </c>
      <c r="P26" s="231">
        <v>-552</v>
      </c>
      <c r="Q26" s="230"/>
      <c r="R26" s="230"/>
      <c r="S26" s="230"/>
    </row>
    <row r="27" spans="1:19" ht="12.75">
      <c r="A27" s="8"/>
      <c r="B27" s="14"/>
      <c r="C27" s="16"/>
      <c r="D27" s="17">
        <v>4716</v>
      </c>
      <c r="E27" s="136"/>
      <c r="F27" s="137">
        <v>4716</v>
      </c>
      <c r="H27" s="105"/>
      <c r="I27" s="9"/>
      <c r="L27" s="231" t="s">
        <v>106</v>
      </c>
      <c r="M27" s="231">
        <v>2</v>
      </c>
      <c r="N27" s="231"/>
      <c r="O27" s="231">
        <v>8.02</v>
      </c>
      <c r="P27" s="231">
        <v>-8.02</v>
      </c>
      <c r="Q27" s="230"/>
      <c r="R27" s="230"/>
      <c r="S27" s="230"/>
    </row>
    <row r="28" spans="1:19" ht="12.75">
      <c r="A28" s="8"/>
      <c r="B28" s="14"/>
      <c r="C28" s="18"/>
      <c r="D28" s="19"/>
      <c r="E28" s="138"/>
      <c r="F28" s="19"/>
      <c r="H28" s="105"/>
      <c r="I28" s="9"/>
      <c r="L28" s="231" t="s">
        <v>107</v>
      </c>
      <c r="M28" s="231">
        <v>0</v>
      </c>
      <c r="N28" s="231"/>
      <c r="O28" s="231">
        <v>685.57</v>
      </c>
      <c r="P28" s="231">
        <v>-685.57</v>
      </c>
      <c r="Q28" s="230"/>
      <c r="R28" s="230"/>
      <c r="S28" s="230"/>
    </row>
    <row r="29" spans="1:19" ht="12.75">
      <c r="A29" s="8"/>
      <c r="B29" s="9" t="s">
        <v>2</v>
      </c>
      <c r="C29" s="10">
        <v>16</v>
      </c>
      <c r="D29" s="11"/>
      <c r="E29" s="133">
        <v>29.3</v>
      </c>
      <c r="F29" s="11"/>
      <c r="H29" s="105"/>
      <c r="I29" s="9"/>
      <c r="L29" s="231"/>
      <c r="M29" s="231"/>
      <c r="N29" s="231"/>
      <c r="O29" s="231"/>
      <c r="P29" s="231"/>
      <c r="Q29" s="230"/>
      <c r="R29" s="230"/>
      <c r="S29" s="230"/>
    </row>
    <row r="30" spans="1:19" ht="12.75">
      <c r="A30" s="8"/>
      <c r="B30" s="9" t="s">
        <v>3</v>
      </c>
      <c r="C30" s="12">
        <v>0</v>
      </c>
      <c r="D30" s="11"/>
      <c r="E30" s="134">
        <v>0</v>
      </c>
      <c r="F30" s="11"/>
      <c r="H30" s="105"/>
      <c r="I30" s="9"/>
      <c r="L30" s="231" t="s">
        <v>108</v>
      </c>
      <c r="M30" s="231"/>
      <c r="N30" s="231"/>
      <c r="O30" s="231"/>
      <c r="P30" s="231"/>
      <c r="Q30" s="230"/>
      <c r="R30" s="230"/>
      <c r="S30" s="230"/>
    </row>
    <row r="31" spans="1:19" ht="12.75">
      <c r="A31" s="8"/>
      <c r="B31" s="9" t="s">
        <v>4</v>
      </c>
      <c r="C31" s="12">
        <v>2500</v>
      </c>
      <c r="D31" s="11"/>
      <c r="E31" s="134">
        <v>0</v>
      </c>
      <c r="F31" s="11"/>
      <c r="H31" s="105"/>
      <c r="I31" s="9"/>
      <c r="L31" s="231" t="s">
        <v>109</v>
      </c>
      <c r="M31" s="231">
        <v>4</v>
      </c>
      <c r="N31" s="231"/>
      <c r="O31" s="231">
        <v>104.65</v>
      </c>
      <c r="P31" s="231">
        <v>-104.65</v>
      </c>
      <c r="Q31" s="230"/>
      <c r="R31" s="230"/>
      <c r="S31" s="230"/>
    </row>
    <row r="32" spans="1:19" ht="12.75">
      <c r="A32" s="8"/>
      <c r="B32" s="9" t="s">
        <v>110</v>
      </c>
      <c r="C32" s="12">
        <v>0</v>
      </c>
      <c r="D32" s="11"/>
      <c r="E32" s="134">
        <v>15</v>
      </c>
      <c r="F32" s="11"/>
      <c r="H32" s="105"/>
      <c r="I32" s="9"/>
      <c r="L32" s="231" t="s">
        <v>111</v>
      </c>
      <c r="M32" s="231">
        <v>4</v>
      </c>
      <c r="N32" s="231"/>
      <c r="O32" s="231">
        <v>720</v>
      </c>
      <c r="P32" s="231">
        <v>-720</v>
      </c>
      <c r="Q32" s="230"/>
      <c r="R32" s="230"/>
      <c r="S32" s="230"/>
    </row>
    <row r="33" spans="1:19" ht="12.75">
      <c r="A33" s="8"/>
      <c r="B33" s="206" t="s">
        <v>112</v>
      </c>
      <c r="C33" s="12">
        <v>0</v>
      </c>
      <c r="D33" s="11"/>
      <c r="E33" s="220">
        <v>450</v>
      </c>
      <c r="F33" s="11"/>
      <c r="H33" s="105"/>
      <c r="I33" s="9"/>
      <c r="L33" s="231" t="s">
        <v>68</v>
      </c>
      <c r="M33" s="231">
        <v>4</v>
      </c>
      <c r="N33" s="231"/>
      <c r="O33" s="231">
        <v>7.5</v>
      </c>
      <c r="P33" s="231">
        <v>-7.5</v>
      </c>
      <c r="Q33" s="230"/>
      <c r="R33" s="230"/>
      <c r="S33" s="230"/>
    </row>
    <row r="34" spans="1:19" ht="12.75">
      <c r="A34" s="8"/>
      <c r="B34" s="9"/>
      <c r="C34" s="15">
        <v>0</v>
      </c>
      <c r="D34" s="11"/>
      <c r="E34" s="135">
        <v>0</v>
      </c>
      <c r="F34" s="11"/>
      <c r="H34" s="105"/>
      <c r="I34" s="9"/>
      <c r="L34" s="231" t="s">
        <v>113</v>
      </c>
      <c r="M34" s="231">
        <v>0</v>
      </c>
      <c r="N34" s="231"/>
      <c r="O34" s="231">
        <v>832.15</v>
      </c>
      <c r="P34" s="231">
        <v>-832.15</v>
      </c>
      <c r="Q34" s="230"/>
      <c r="R34" s="230"/>
      <c r="S34" s="230"/>
    </row>
    <row r="35" spans="1:19" ht="12.75">
      <c r="A35" s="8"/>
      <c r="B35" s="9"/>
      <c r="C35" s="23"/>
      <c r="D35" s="24">
        <v>2516</v>
      </c>
      <c r="E35" s="138"/>
      <c r="F35" s="139">
        <v>494.3</v>
      </c>
      <c r="H35" s="105"/>
      <c r="I35" s="9"/>
      <c r="L35" s="231" t="s">
        <v>114</v>
      </c>
      <c r="M35" s="231">
        <v>6</v>
      </c>
      <c r="N35" s="231"/>
      <c r="O35" s="231">
        <v>204.11</v>
      </c>
      <c r="P35" s="231">
        <v>-204.11</v>
      </c>
      <c r="Q35" s="230"/>
      <c r="R35" s="230"/>
      <c r="S35" s="230"/>
    </row>
    <row r="36" spans="1:19" ht="13.5" thickBot="1">
      <c r="A36" s="25"/>
      <c r="B36" s="26"/>
      <c r="C36" s="27"/>
      <c r="D36" s="28"/>
      <c r="E36" s="140"/>
      <c r="F36" s="28"/>
      <c r="H36" s="105"/>
      <c r="I36" s="9"/>
      <c r="L36" s="231" t="s">
        <v>115</v>
      </c>
      <c r="M36" s="231">
        <v>6</v>
      </c>
      <c r="N36" s="231"/>
      <c r="O36" s="231">
        <v>600.38</v>
      </c>
      <c r="P36" s="231">
        <v>-600.38</v>
      </c>
      <c r="Q36" s="230"/>
      <c r="R36" s="230"/>
      <c r="S36" s="230"/>
    </row>
    <row r="37" spans="1:19" ht="13.5" thickBot="1">
      <c r="A37" s="29"/>
      <c r="B37" s="30" t="s">
        <v>5</v>
      </c>
      <c r="C37" s="31"/>
      <c r="D37" s="32">
        <v>7232</v>
      </c>
      <c r="E37" s="138"/>
      <c r="F37" s="141">
        <v>5210.3</v>
      </c>
      <c r="H37" s="105"/>
      <c r="I37" s="9"/>
      <c r="L37" s="231" t="s">
        <v>116</v>
      </c>
      <c r="M37" s="231">
        <v>0</v>
      </c>
      <c r="N37" s="231"/>
      <c r="O37" s="231">
        <v>804.49</v>
      </c>
      <c r="P37" s="231">
        <v>-804.49</v>
      </c>
      <c r="Q37" s="230"/>
      <c r="R37" s="230"/>
      <c r="S37" s="230"/>
    </row>
    <row r="38" spans="1:19" ht="13.5" thickBot="1">
      <c r="A38" s="35" t="s">
        <v>6</v>
      </c>
      <c r="B38" s="30"/>
      <c r="C38" s="34"/>
      <c r="D38" s="34"/>
      <c r="E38" s="142"/>
      <c r="F38" s="34"/>
      <c r="H38" s="105"/>
      <c r="I38" s="9"/>
      <c r="L38" s="231"/>
      <c r="M38" s="231"/>
      <c r="N38" s="231"/>
      <c r="O38" s="231"/>
      <c r="P38" s="231"/>
      <c r="Q38" s="230"/>
      <c r="R38" s="230"/>
      <c r="S38" s="230"/>
    </row>
    <row r="39" spans="1:19" ht="12.75">
      <c r="A39" s="8" t="s">
        <v>7</v>
      </c>
      <c r="B39" s="143" t="s">
        <v>8</v>
      </c>
      <c r="C39" s="144">
        <v>-900</v>
      </c>
      <c r="D39" s="7"/>
      <c r="E39" s="145">
        <v>-779.41</v>
      </c>
      <c r="F39" s="146"/>
      <c r="H39" s="105"/>
      <c r="I39" s="9"/>
      <c r="L39" s="231" t="s">
        <v>117</v>
      </c>
      <c r="M39" s="231"/>
      <c r="N39" s="231">
        <v>670</v>
      </c>
      <c r="O39" s="232">
        <v>7124.68</v>
      </c>
      <c r="P39" s="232">
        <v>-6454.68</v>
      </c>
      <c r="Q39" s="230"/>
      <c r="R39" s="230"/>
      <c r="S39" s="230"/>
    </row>
    <row r="40" spans="1:19" ht="12.75">
      <c r="A40" s="147" t="s">
        <v>9</v>
      </c>
      <c r="B40" s="143" t="s">
        <v>9</v>
      </c>
      <c r="C40" s="43">
        <v>-450</v>
      </c>
      <c r="D40" s="42"/>
      <c r="E40" s="134">
        <v>-552.15</v>
      </c>
      <c r="F40" s="148"/>
      <c r="H40" s="149"/>
      <c r="I40" s="9"/>
      <c r="L40" s="231"/>
      <c r="M40" s="231"/>
      <c r="N40" s="231"/>
      <c r="O40" s="231"/>
      <c r="P40" s="231"/>
      <c r="Q40" s="230"/>
      <c r="R40" s="230"/>
      <c r="S40" s="230"/>
    </row>
    <row r="41" spans="1:19" ht="12.75">
      <c r="A41" s="147" t="s">
        <v>10</v>
      </c>
      <c r="B41" s="143" t="s">
        <v>64</v>
      </c>
      <c r="C41" s="43">
        <v>-450</v>
      </c>
      <c r="D41" s="42"/>
      <c r="E41" s="134">
        <v>-375</v>
      </c>
      <c r="F41" s="48"/>
      <c r="H41" s="149"/>
      <c r="I41" s="9"/>
      <c r="L41" s="231"/>
      <c r="M41" s="231"/>
      <c r="N41" s="231"/>
      <c r="O41" s="231"/>
      <c r="P41" s="231"/>
      <c r="Q41" s="230"/>
      <c r="R41" s="230"/>
      <c r="S41" s="230"/>
    </row>
    <row r="42" spans="1:19" ht="12.75">
      <c r="A42" s="147" t="s">
        <v>11</v>
      </c>
      <c r="B42" s="143" t="s">
        <v>96</v>
      </c>
      <c r="C42" s="43">
        <v>-750</v>
      </c>
      <c r="D42" s="42"/>
      <c r="E42" s="134">
        <v>-578.5</v>
      </c>
      <c r="F42" s="11"/>
      <c r="G42" s="150"/>
      <c r="H42" s="149"/>
      <c r="L42" s="231"/>
      <c r="M42" s="231"/>
      <c r="N42" s="231"/>
      <c r="O42" s="231"/>
      <c r="P42" s="231"/>
      <c r="Q42" s="230"/>
      <c r="R42" s="230"/>
      <c r="S42" s="230"/>
    </row>
    <row r="43" spans="1:19" ht="12.75">
      <c r="A43" s="147" t="s">
        <v>12</v>
      </c>
      <c r="B43" s="143"/>
      <c r="C43" s="43">
        <v>-200</v>
      </c>
      <c r="D43" s="42"/>
      <c r="E43" s="134"/>
      <c r="F43" s="11"/>
      <c r="G43" s="150"/>
      <c r="H43" s="151"/>
      <c r="L43" s="231" t="s">
        <v>1</v>
      </c>
      <c r="M43" s="231"/>
      <c r="N43" s="231"/>
      <c r="O43" s="231"/>
      <c r="P43" s="231"/>
      <c r="Q43" s="230"/>
      <c r="R43" s="230"/>
      <c r="S43" s="230"/>
    </row>
    <row r="44" spans="1:19" ht="12.75">
      <c r="A44" s="147" t="s">
        <v>13</v>
      </c>
      <c r="B44" s="143" t="s">
        <v>97</v>
      </c>
      <c r="C44" s="43">
        <v>-250</v>
      </c>
      <c r="D44" s="42"/>
      <c r="E44" s="134">
        <v>0</v>
      </c>
      <c r="F44" s="11"/>
      <c r="G44" s="150"/>
      <c r="H44" s="151"/>
      <c r="L44" s="231" t="s">
        <v>118</v>
      </c>
      <c r="M44" s="231" t="s">
        <v>119</v>
      </c>
      <c r="N44" s="232">
        <v>4716</v>
      </c>
      <c r="O44" s="231"/>
      <c r="P44" s="232">
        <v>4716</v>
      </c>
      <c r="Q44" s="230"/>
      <c r="R44" s="230"/>
      <c r="S44" s="230"/>
    </row>
    <row r="45" spans="1:19" ht="12.75">
      <c r="A45" s="147" t="s">
        <v>14</v>
      </c>
      <c r="B45" s="143"/>
      <c r="C45" s="43">
        <v>-200</v>
      </c>
      <c r="D45" s="42"/>
      <c r="E45" s="134"/>
      <c r="F45" s="152"/>
      <c r="G45" s="150"/>
      <c r="H45" s="151"/>
      <c r="L45" s="231" t="s">
        <v>2</v>
      </c>
      <c r="M45" s="231" t="s">
        <v>119</v>
      </c>
      <c r="N45" s="231">
        <v>29.98</v>
      </c>
      <c r="O45" s="231">
        <v>0.68</v>
      </c>
      <c r="P45" s="231">
        <v>29.3</v>
      </c>
      <c r="Q45" s="230"/>
      <c r="R45" s="230"/>
      <c r="S45" s="230"/>
    </row>
    <row r="46" spans="1:19" ht="12.75">
      <c r="A46" s="147" t="s">
        <v>15</v>
      </c>
      <c r="B46" s="143" t="s">
        <v>15</v>
      </c>
      <c r="C46" s="43">
        <v>-350</v>
      </c>
      <c r="D46" s="42"/>
      <c r="E46" s="134">
        <v>-93.55</v>
      </c>
      <c r="F46" s="11"/>
      <c r="G46" s="150"/>
      <c r="H46" s="149"/>
      <c r="L46" s="231" t="s">
        <v>120</v>
      </c>
      <c r="M46" s="231" t="s">
        <v>119</v>
      </c>
      <c r="N46" s="231">
        <v>15</v>
      </c>
      <c r="O46" s="231"/>
      <c r="P46" s="231">
        <v>15</v>
      </c>
      <c r="Q46" s="230"/>
      <c r="R46" s="230"/>
      <c r="S46" s="230"/>
    </row>
    <row r="47" spans="1:19" ht="12.75">
      <c r="A47" s="147" t="s">
        <v>16</v>
      </c>
      <c r="B47" s="143" t="s">
        <v>98</v>
      </c>
      <c r="C47" s="43">
        <v>-600</v>
      </c>
      <c r="D47" s="42"/>
      <c r="E47" s="134">
        <v>-402.97</v>
      </c>
      <c r="F47" s="11"/>
      <c r="G47" s="150"/>
      <c r="H47" s="149"/>
      <c r="L47" s="231" t="s">
        <v>121</v>
      </c>
      <c r="M47" s="231" t="s">
        <v>119</v>
      </c>
      <c r="N47" s="231"/>
      <c r="O47" s="231"/>
      <c r="P47" s="231"/>
      <c r="Q47" s="230"/>
      <c r="R47" s="230"/>
      <c r="S47" s="230"/>
    </row>
    <row r="48" spans="1:19" ht="12.75">
      <c r="A48" s="147" t="s">
        <v>17</v>
      </c>
      <c r="B48" s="143" t="s">
        <v>144</v>
      </c>
      <c r="C48" s="43">
        <v>-100</v>
      </c>
      <c r="D48" s="42"/>
      <c r="E48" s="134">
        <v>0</v>
      </c>
      <c r="F48" s="11"/>
      <c r="G48" s="150"/>
      <c r="H48" s="149"/>
      <c r="L48" s="231" t="s">
        <v>122</v>
      </c>
      <c r="M48" s="231"/>
      <c r="N48" s="232">
        <v>4760.98</v>
      </c>
      <c r="O48" s="231">
        <v>0.68</v>
      </c>
      <c r="P48" s="232">
        <v>4760.3</v>
      </c>
      <c r="Q48" s="230"/>
      <c r="R48" s="230"/>
      <c r="S48" s="230"/>
    </row>
    <row r="49" spans="1:19" ht="12.75">
      <c r="A49" s="147" t="s">
        <v>18</v>
      </c>
      <c r="B49" s="143" t="s">
        <v>100</v>
      </c>
      <c r="C49" s="43">
        <v>-200</v>
      </c>
      <c r="D49" s="42"/>
      <c r="E49" s="134">
        <v>-1350.89</v>
      </c>
      <c r="F49" s="11"/>
      <c r="G49" s="150"/>
      <c r="H49" s="151"/>
      <c r="L49" s="231"/>
      <c r="M49" s="231"/>
      <c r="N49" s="231"/>
      <c r="O49" s="231"/>
      <c r="P49" s="231"/>
      <c r="Q49" s="230"/>
      <c r="R49" s="230"/>
      <c r="S49" s="230"/>
    </row>
    <row r="50" spans="1:19" ht="12.75">
      <c r="A50" s="147" t="s">
        <v>19</v>
      </c>
      <c r="B50" s="143"/>
      <c r="C50" s="43">
        <v>-300</v>
      </c>
      <c r="D50" s="42"/>
      <c r="E50" s="134"/>
      <c r="F50" s="11"/>
      <c r="G50" s="150"/>
      <c r="H50" s="151"/>
      <c r="L50" s="231" t="s">
        <v>123</v>
      </c>
      <c r="M50" s="231"/>
      <c r="N50" s="231"/>
      <c r="O50" s="231"/>
      <c r="P50" s="231"/>
      <c r="Q50" s="230"/>
      <c r="R50" s="230"/>
      <c r="S50" s="230"/>
    </row>
    <row r="51" spans="1:19" ht="12.75">
      <c r="A51" s="147" t="s">
        <v>20</v>
      </c>
      <c r="B51" s="153"/>
      <c r="C51" s="43">
        <v>-500</v>
      </c>
      <c r="D51" s="42"/>
      <c r="E51" s="135"/>
      <c r="F51" s="11"/>
      <c r="G51" s="150"/>
      <c r="H51" s="151"/>
      <c r="L51" s="231" t="s">
        <v>124</v>
      </c>
      <c r="M51" s="231"/>
      <c r="N51" s="232">
        <v>8098.41</v>
      </c>
      <c r="O51" s="232">
        <v>8098.41</v>
      </c>
      <c r="P51" s="231"/>
      <c r="Q51" s="230"/>
      <c r="R51" s="230"/>
      <c r="S51" s="230"/>
    </row>
    <row r="52" spans="1:19" ht="12.75">
      <c r="A52" s="8"/>
      <c r="B52" s="143"/>
      <c r="C52" s="45"/>
      <c r="D52" s="24">
        <v>-5250</v>
      </c>
      <c r="E52" s="138"/>
      <c r="F52" s="139">
        <v>-4132.47</v>
      </c>
      <c r="H52" s="221" t="s">
        <v>125</v>
      </c>
      <c r="L52" s="230"/>
      <c r="M52" s="230"/>
      <c r="N52" s="230"/>
      <c r="O52" s="230"/>
      <c r="P52" s="230"/>
      <c r="Q52" s="230"/>
      <c r="R52" s="230"/>
      <c r="S52" s="230"/>
    </row>
    <row r="53" spans="1:19" ht="12.75">
      <c r="A53" s="8"/>
      <c r="B53" s="9"/>
      <c r="C53" s="20"/>
      <c r="D53" s="46"/>
      <c r="E53" s="138"/>
      <c r="F53" s="46"/>
      <c r="H53" s="221" t="s">
        <v>126</v>
      </c>
      <c r="L53" s="230"/>
      <c r="M53" s="230"/>
      <c r="N53" s="230"/>
      <c r="O53" s="230"/>
      <c r="P53" s="230"/>
      <c r="Q53" s="230"/>
      <c r="R53" s="230"/>
      <c r="S53" s="230"/>
    </row>
    <row r="54" spans="1:19" ht="12.75">
      <c r="A54" s="8" t="s">
        <v>21</v>
      </c>
      <c r="B54" s="9" t="s">
        <v>22</v>
      </c>
      <c r="C54" s="222">
        <v>-60</v>
      </c>
      <c r="D54" s="48"/>
      <c r="E54" s="157">
        <v>-104.65</v>
      </c>
      <c r="F54" s="48"/>
      <c r="H54" s="223">
        <v>1125</v>
      </c>
      <c r="L54" s="230"/>
      <c r="M54" s="230"/>
      <c r="N54" s="230"/>
      <c r="O54" s="230"/>
      <c r="P54" s="230"/>
      <c r="Q54" s="230"/>
      <c r="R54" s="230"/>
      <c r="S54" s="230"/>
    </row>
    <row r="55" spans="1:19" ht="12.75">
      <c r="A55" s="8"/>
      <c r="B55" s="9"/>
      <c r="C55" s="155"/>
      <c r="D55" s="24">
        <v>-60</v>
      </c>
      <c r="E55" s="156"/>
      <c r="F55" s="139">
        <v>-104.65</v>
      </c>
      <c r="L55" s="230"/>
      <c r="M55" s="230"/>
      <c r="N55" s="230"/>
      <c r="O55" s="230"/>
      <c r="P55" s="230"/>
      <c r="Q55" s="230"/>
      <c r="R55" s="230"/>
      <c r="S55" s="230"/>
    </row>
    <row r="56" spans="1:19" ht="12.75">
      <c r="A56" s="8"/>
      <c r="B56" s="9"/>
      <c r="C56" s="155"/>
      <c r="D56" s="46"/>
      <c r="E56" s="138"/>
      <c r="F56" s="46"/>
      <c r="L56" s="230"/>
      <c r="M56" s="230"/>
      <c r="N56" s="230" t="s">
        <v>127</v>
      </c>
      <c r="O56" s="230" t="s">
        <v>91</v>
      </c>
      <c r="P56" s="230" t="s">
        <v>92</v>
      </c>
      <c r="Q56" s="230" t="s">
        <v>93</v>
      </c>
      <c r="R56" s="230"/>
      <c r="S56" s="230"/>
    </row>
    <row r="57" spans="1:19" ht="12.75">
      <c r="A57" s="50" t="s">
        <v>23</v>
      </c>
      <c r="B57" s="21" t="s">
        <v>128</v>
      </c>
      <c r="C57" s="41">
        <v>-922</v>
      </c>
      <c r="D57" s="46"/>
      <c r="E57" s="133">
        <v>-720</v>
      </c>
      <c r="F57" s="48"/>
      <c r="L57" s="231" t="s">
        <v>129</v>
      </c>
      <c r="M57" s="231"/>
      <c r="N57" s="231"/>
      <c r="O57" s="232">
        <v>2956</v>
      </c>
      <c r="P57" s="231">
        <v>14.97</v>
      </c>
      <c r="Q57" s="232">
        <v>2941.03</v>
      </c>
      <c r="R57" s="232">
        <v>2941.03</v>
      </c>
      <c r="S57" s="230"/>
    </row>
    <row r="58" spans="1:19" ht="12.75">
      <c r="A58" s="50"/>
      <c r="B58" s="21" t="s">
        <v>68</v>
      </c>
      <c r="C58" s="43"/>
      <c r="D58" s="46"/>
      <c r="E58" s="134">
        <v>-7.5</v>
      </c>
      <c r="F58" s="48"/>
      <c r="L58" s="231" t="s">
        <v>130</v>
      </c>
      <c r="M58" s="231"/>
      <c r="N58" s="232">
        <v>1519.35</v>
      </c>
      <c r="O58" s="232">
        <v>5845.07</v>
      </c>
      <c r="P58" s="232">
        <v>7312.39</v>
      </c>
      <c r="Q58" s="231">
        <v>52.03</v>
      </c>
      <c r="R58" s="232">
        <v>-1467.32</v>
      </c>
      <c r="S58" s="230"/>
    </row>
    <row r="59" spans="1:19" ht="12.75">
      <c r="A59" s="50"/>
      <c r="B59" s="21" t="s">
        <v>114</v>
      </c>
      <c r="C59" s="154"/>
      <c r="D59" s="46"/>
      <c r="E59" s="135">
        <v>-204.11</v>
      </c>
      <c r="F59" s="48"/>
      <c r="L59" s="231" t="s">
        <v>131</v>
      </c>
      <c r="M59" s="231"/>
      <c r="N59" s="232">
        <v>1664.09</v>
      </c>
      <c r="O59" s="231">
        <v>12.32</v>
      </c>
      <c r="P59" s="232">
        <v>1676.41</v>
      </c>
      <c r="Q59" s="231"/>
      <c r="R59" s="232">
        <v>-1664.09</v>
      </c>
      <c r="S59" s="230"/>
    </row>
    <row r="60" spans="1:19" ht="12.75">
      <c r="A60" s="8"/>
      <c r="B60" s="9"/>
      <c r="C60" s="155"/>
      <c r="D60" s="24">
        <v>-922</v>
      </c>
      <c r="E60" s="138"/>
      <c r="F60" s="139">
        <v>-931.61</v>
      </c>
      <c r="L60" s="231" t="s">
        <v>132</v>
      </c>
      <c r="M60" s="231"/>
      <c r="N60" s="232">
        <v>9904.93</v>
      </c>
      <c r="O60" s="232">
        <v>4716</v>
      </c>
      <c r="P60" s="232">
        <v>6220</v>
      </c>
      <c r="Q60" s="232">
        <v>8400.93</v>
      </c>
      <c r="R60" s="232">
        <v>-1504</v>
      </c>
      <c r="S60" s="230"/>
    </row>
    <row r="61" spans="1:19" ht="12.75">
      <c r="A61" s="8"/>
      <c r="B61" s="9"/>
      <c r="C61" s="155"/>
      <c r="D61" s="46"/>
      <c r="E61" s="138"/>
      <c r="F61" s="46"/>
      <c r="L61" s="231"/>
      <c r="M61" s="231"/>
      <c r="N61" s="231"/>
      <c r="O61" s="231"/>
      <c r="P61" s="231"/>
      <c r="Q61" s="231"/>
      <c r="R61" s="231"/>
      <c r="S61" s="230"/>
    </row>
    <row r="62" spans="1:19" ht="12.75">
      <c r="A62" s="8" t="s">
        <v>24</v>
      </c>
      <c r="B62" s="9" t="s">
        <v>61</v>
      </c>
      <c r="C62" s="41">
        <v>-300</v>
      </c>
      <c r="D62" s="48"/>
      <c r="E62" s="133">
        <v>-125.55</v>
      </c>
      <c r="F62" s="48"/>
      <c r="L62" s="231"/>
      <c r="M62" s="231"/>
      <c r="N62" s="231"/>
      <c r="O62" s="231"/>
      <c r="P62" s="231"/>
      <c r="Q62" s="231"/>
      <c r="R62" s="231"/>
      <c r="S62" s="230"/>
    </row>
    <row r="63" spans="1:18" ht="12.75">
      <c r="A63" s="8"/>
      <c r="B63" s="9" t="s">
        <v>26</v>
      </c>
      <c r="C63" s="43">
        <v>0</v>
      </c>
      <c r="D63" s="48"/>
      <c r="E63" s="134">
        <v>0</v>
      </c>
      <c r="F63" s="48"/>
      <c r="G63" s="158"/>
      <c r="L63" s="219"/>
      <c r="M63" s="219"/>
      <c r="N63" s="219"/>
      <c r="O63" s="219"/>
      <c r="P63" s="219"/>
      <c r="Q63" s="219"/>
      <c r="R63" s="219"/>
    </row>
    <row r="64" spans="1:18" ht="12.75">
      <c r="A64" s="8"/>
      <c r="B64" s="9" t="s">
        <v>67</v>
      </c>
      <c r="C64" s="43">
        <v>-650</v>
      </c>
      <c r="D64" s="48"/>
      <c r="E64" s="134">
        <v>-552</v>
      </c>
      <c r="F64" s="48"/>
      <c r="L64" s="219"/>
      <c r="M64" s="219"/>
      <c r="N64" s="219"/>
      <c r="O64" s="219"/>
      <c r="P64" s="219"/>
      <c r="Q64" s="219"/>
      <c r="R64" s="219"/>
    </row>
    <row r="65" spans="1:18" ht="12.75">
      <c r="A65" s="8"/>
      <c r="B65" s="9" t="s">
        <v>133</v>
      </c>
      <c r="C65" s="154">
        <v>0</v>
      </c>
      <c r="D65" s="48"/>
      <c r="E65" s="135">
        <v>0</v>
      </c>
      <c r="F65" s="48"/>
      <c r="G65" s="158"/>
      <c r="L65" s="219"/>
      <c r="M65" s="219"/>
      <c r="N65" s="219"/>
      <c r="O65" s="219"/>
      <c r="P65" s="219"/>
      <c r="Q65" s="219"/>
      <c r="R65" s="219"/>
    </row>
    <row r="66" spans="1:6" ht="12.75">
      <c r="A66" s="8"/>
      <c r="B66" s="9"/>
      <c r="C66" s="155"/>
      <c r="D66" s="24">
        <v>-950</v>
      </c>
      <c r="E66" s="138"/>
      <c r="F66" s="139">
        <v>-677.55</v>
      </c>
    </row>
    <row r="67" spans="1:6" ht="12.75">
      <c r="A67" s="8"/>
      <c r="B67" s="9"/>
      <c r="C67" s="155"/>
      <c r="D67" s="46"/>
      <c r="E67" s="138"/>
      <c r="F67" s="46"/>
    </row>
    <row r="68" spans="1:6" ht="12.75">
      <c r="A68" s="8" t="s">
        <v>28</v>
      </c>
      <c r="B68" s="9" t="s">
        <v>65</v>
      </c>
      <c r="C68" s="41">
        <v>-20</v>
      </c>
      <c r="D68" s="46"/>
      <c r="E68" s="133">
        <v>0</v>
      </c>
      <c r="F68" s="48"/>
    </row>
    <row r="69" spans="1:6" ht="12.75">
      <c r="A69" s="8"/>
      <c r="B69" s="9" t="s">
        <v>55</v>
      </c>
      <c r="C69" s="154">
        <v>-30</v>
      </c>
      <c r="E69" s="135">
        <v>-8.02</v>
      </c>
      <c r="F69" s="159"/>
    </row>
    <row r="70" spans="1:6" ht="12.75">
      <c r="A70" s="8"/>
      <c r="B70" s="9"/>
      <c r="C70" s="155"/>
      <c r="D70" s="24">
        <v>-50</v>
      </c>
      <c r="E70" s="138"/>
      <c r="F70" s="139">
        <v>-8.02</v>
      </c>
    </row>
    <row r="71" spans="1:6" ht="12.75">
      <c r="A71" s="8"/>
      <c r="B71" s="9"/>
      <c r="C71" s="155"/>
      <c r="D71" s="46"/>
      <c r="E71" s="138"/>
      <c r="F71" s="46"/>
    </row>
    <row r="72" spans="1:6" ht="12.75">
      <c r="A72" s="8" t="s">
        <v>36</v>
      </c>
      <c r="B72" s="9" t="s">
        <v>54</v>
      </c>
      <c r="C72" s="41">
        <v>0</v>
      </c>
      <c r="D72" s="48"/>
      <c r="E72" s="133">
        <v>0</v>
      </c>
      <c r="F72" s="48"/>
    </row>
    <row r="73" spans="1:6" ht="12.75">
      <c r="A73" s="8"/>
      <c r="B73" s="9" t="s">
        <v>66</v>
      </c>
      <c r="C73" s="154">
        <v>0</v>
      </c>
      <c r="D73" s="48"/>
      <c r="E73" s="135">
        <v>0</v>
      </c>
      <c r="F73" s="48"/>
    </row>
    <row r="74" spans="1:6" ht="12.75">
      <c r="A74" s="8"/>
      <c r="B74" s="9"/>
      <c r="C74" s="155"/>
      <c r="D74" s="24">
        <v>0</v>
      </c>
      <c r="E74" s="138"/>
      <c r="F74" s="139">
        <v>0</v>
      </c>
    </row>
    <row r="75" spans="1:6" ht="12.75">
      <c r="A75" s="8"/>
      <c r="B75" s="9"/>
      <c r="C75" s="155"/>
      <c r="D75" s="46"/>
      <c r="E75" s="138"/>
      <c r="F75" s="160"/>
    </row>
    <row r="76" spans="1:6" ht="12.75">
      <c r="A76" s="8" t="s">
        <v>29</v>
      </c>
      <c r="B76" s="9" t="s">
        <v>57</v>
      </c>
      <c r="C76" s="41">
        <v>0</v>
      </c>
      <c r="D76" s="48"/>
      <c r="E76" s="133">
        <v>0</v>
      </c>
      <c r="F76" s="48"/>
    </row>
    <row r="77" spans="1:7" ht="12.75">
      <c r="A77" s="8"/>
      <c r="B77" s="9" t="s">
        <v>60</v>
      </c>
      <c r="C77" s="154">
        <v>0</v>
      </c>
      <c r="D77" s="48"/>
      <c r="E77" s="135">
        <v>0</v>
      </c>
      <c r="F77" s="48"/>
      <c r="G77" s="158"/>
    </row>
    <row r="78" spans="1:6" ht="12.75">
      <c r="A78" s="156"/>
      <c r="B78" s="9"/>
      <c r="C78" s="155"/>
      <c r="D78" s="24">
        <v>0</v>
      </c>
      <c r="E78" s="138"/>
      <c r="F78" s="139">
        <v>0</v>
      </c>
    </row>
    <row r="79" spans="1:6" ht="12.75">
      <c r="A79" s="156"/>
      <c r="B79" s="9"/>
      <c r="C79" s="155"/>
      <c r="D79" s="46"/>
      <c r="E79" s="138"/>
      <c r="F79" s="46"/>
    </row>
    <row r="80" spans="1:6" ht="12.75">
      <c r="A80" s="50" t="s">
        <v>134</v>
      </c>
      <c r="B80" s="21" t="s">
        <v>115</v>
      </c>
      <c r="C80" s="41">
        <v>0</v>
      </c>
      <c r="D80" s="48"/>
      <c r="E80" s="133">
        <v>-600.38</v>
      </c>
      <c r="F80" s="48"/>
    </row>
    <row r="81" spans="1:6" ht="12.75">
      <c r="A81" s="50"/>
      <c r="B81" s="21"/>
      <c r="C81" s="154"/>
      <c r="D81" s="48"/>
      <c r="E81" s="135"/>
      <c r="F81" s="48"/>
    </row>
    <row r="82" spans="1:6" ht="12.75">
      <c r="A82" s="8"/>
      <c r="B82" s="9"/>
      <c r="C82" s="20"/>
      <c r="D82" s="24">
        <v>0</v>
      </c>
      <c r="E82" s="138"/>
      <c r="F82" s="139">
        <v>-600.38</v>
      </c>
    </row>
    <row r="83" spans="1:6" ht="13.5" thickBot="1">
      <c r="A83" s="25"/>
      <c r="B83" s="26"/>
      <c r="C83" s="55"/>
      <c r="D83" s="56"/>
      <c r="E83" s="140"/>
      <c r="F83" s="161"/>
    </row>
    <row r="84" spans="2:6" ht="13.5" thickBot="1">
      <c r="B84" s="30" t="s">
        <v>31</v>
      </c>
      <c r="C84" s="34"/>
      <c r="D84" s="57">
        <v>-7232</v>
      </c>
      <c r="E84" s="142"/>
      <c r="F84" s="162">
        <v>-6454.68</v>
      </c>
    </row>
    <row r="85" ht="13.5" thickBot="1">
      <c r="H85" s="163"/>
    </row>
    <row r="86" spans="1:8" ht="12.75">
      <c r="A86" s="37" t="s">
        <v>48</v>
      </c>
      <c r="B86" s="38"/>
      <c r="C86" s="38"/>
      <c r="D86" s="38"/>
      <c r="E86" s="38"/>
      <c r="F86" s="164"/>
      <c r="H86" s="163"/>
    </row>
    <row r="87" spans="1:6" ht="12.75">
      <c r="A87" s="165">
        <v>40908</v>
      </c>
      <c r="B87" s="9" t="s">
        <v>45</v>
      </c>
      <c r="C87" s="9"/>
      <c r="D87" s="224">
        <v>52.03</v>
      </c>
      <c r="E87" s="227">
        <v>52.03</v>
      </c>
      <c r="F87" s="166"/>
    </row>
    <row r="88" spans="1:6" ht="12.75">
      <c r="A88" s="156"/>
      <c r="B88" s="9" t="s">
        <v>46</v>
      </c>
      <c r="C88" s="9"/>
      <c r="D88" s="224">
        <v>0</v>
      </c>
      <c r="E88" s="228">
        <v>0</v>
      </c>
      <c r="F88" s="166"/>
    </row>
    <row r="89" spans="1:6" ht="12.75">
      <c r="A89" s="156"/>
      <c r="B89" s="9" t="s">
        <v>43</v>
      </c>
      <c r="C89" s="9"/>
      <c r="D89" s="225">
        <v>8850.93</v>
      </c>
      <c r="E89" s="228">
        <v>8400.93</v>
      </c>
      <c r="F89" s="166"/>
    </row>
    <row r="90" spans="1:6" ht="12.75">
      <c r="A90" s="156"/>
      <c r="B90" s="9" t="s">
        <v>135</v>
      </c>
      <c r="C90" s="9"/>
      <c r="D90" s="224">
        <v>2941.03</v>
      </c>
      <c r="E90" s="229">
        <v>2941.03</v>
      </c>
      <c r="F90" s="166"/>
    </row>
    <row r="91" spans="1:6" ht="13.5" thickBot="1">
      <c r="A91" s="25" t="s">
        <v>47</v>
      </c>
      <c r="B91" s="26"/>
      <c r="C91" s="26"/>
      <c r="D91" s="26"/>
      <c r="E91" s="167"/>
      <c r="F91" s="226">
        <v>11843.990000000002</v>
      </c>
    </row>
    <row r="93" ht="13.5" thickBot="1"/>
    <row r="94" spans="1:4" ht="18.75" thickBot="1">
      <c r="A94" s="249" t="s">
        <v>136</v>
      </c>
      <c r="B94" s="250"/>
      <c r="C94" s="250"/>
      <c r="D94" s="251"/>
    </row>
    <row r="95" spans="1:4" ht="13.5" thickBot="1">
      <c r="A95" s="168"/>
      <c r="B95" s="169"/>
      <c r="C95" s="168" t="s">
        <v>58</v>
      </c>
      <c r="D95" s="170" t="s">
        <v>59</v>
      </c>
    </row>
    <row r="96" spans="1:4" ht="12.75">
      <c r="A96" s="37" t="s">
        <v>137</v>
      </c>
      <c r="B96" s="169"/>
      <c r="C96" s="171">
        <v>13088.369999999999</v>
      </c>
      <c r="D96" s="172">
        <v>13088.369999999999</v>
      </c>
    </row>
    <row r="97" spans="1:5" ht="12.75">
      <c r="A97" s="8"/>
      <c r="B97" s="112"/>
      <c r="C97" s="111"/>
      <c r="D97" s="113"/>
      <c r="E97" s="112"/>
    </row>
    <row r="98" spans="1:5" ht="12.75">
      <c r="A98" s="8" t="s">
        <v>1</v>
      </c>
      <c r="B98" s="9"/>
      <c r="C98" s="173">
        <v>4732</v>
      </c>
      <c r="D98" s="174">
        <v>5210.3</v>
      </c>
      <c r="E98" s="175"/>
    </row>
    <row r="99" spans="1:5" ht="12.75">
      <c r="A99" s="176" t="s">
        <v>35</v>
      </c>
      <c r="B99" s="177"/>
      <c r="C99" s="178">
        <v>-7232</v>
      </c>
      <c r="D99" s="179">
        <v>-6454.68</v>
      </c>
      <c r="E99" s="180"/>
    </row>
    <row r="100" spans="1:5" ht="12.75">
      <c r="A100" s="8" t="s">
        <v>38</v>
      </c>
      <c r="B100" s="9"/>
      <c r="C100" s="181">
        <v>-2500</v>
      </c>
      <c r="D100" s="137">
        <v>-1244.38</v>
      </c>
      <c r="E100" s="180"/>
    </row>
    <row r="101" spans="1:5" ht="12.75">
      <c r="A101" s="8"/>
      <c r="B101" s="9"/>
      <c r="C101" s="156"/>
      <c r="D101" s="166"/>
      <c r="E101" s="180"/>
    </row>
    <row r="102" spans="1:5" ht="12.75">
      <c r="A102" s="8" t="s">
        <v>138</v>
      </c>
      <c r="B102" s="9"/>
      <c r="C102" s="173">
        <v>10588.369999999999</v>
      </c>
      <c r="D102" s="174">
        <v>11843.989999999998</v>
      </c>
      <c r="E102" s="180"/>
    </row>
    <row r="103" spans="1:4" ht="13.5" thickBot="1">
      <c r="A103" s="25" t="s">
        <v>139</v>
      </c>
      <c r="B103" s="26"/>
      <c r="C103" s="182">
        <v>-2500</v>
      </c>
      <c r="D103" s="183">
        <v>-1244.380000000001</v>
      </c>
    </row>
    <row r="105" ht="12.75">
      <c r="G105" s="158"/>
    </row>
    <row r="106" spans="1:6" ht="18">
      <c r="A106" s="245" t="s">
        <v>140</v>
      </c>
      <c r="B106" s="245"/>
      <c r="C106" s="245"/>
      <c r="D106" s="9"/>
      <c r="E106" s="9"/>
      <c r="F106" s="9"/>
    </row>
    <row r="107" spans="1:3" ht="12.75">
      <c r="A107" s="9" t="s">
        <v>32</v>
      </c>
      <c r="B107" s="246" t="s">
        <v>70</v>
      </c>
      <c r="C107" s="246"/>
    </row>
    <row r="108" spans="1:3" ht="13.5" thickBot="1">
      <c r="A108" s="33"/>
      <c r="B108" s="9"/>
      <c r="C108" s="9"/>
    </row>
    <row r="109" spans="1:9" ht="12.75">
      <c r="A109" s="184"/>
      <c r="B109" s="185" t="s">
        <v>58</v>
      </c>
      <c r="C109" s="186" t="s">
        <v>59</v>
      </c>
      <c r="D109" s="187" t="s">
        <v>59</v>
      </c>
      <c r="F109" s="112"/>
      <c r="G109" s="2"/>
      <c r="H109" s="188"/>
      <c r="I109" s="112"/>
    </row>
    <row r="110" spans="1:9" ht="13.5" thickBot="1">
      <c r="A110" s="189" t="s">
        <v>51</v>
      </c>
      <c r="B110" s="190" t="s">
        <v>50</v>
      </c>
      <c r="C110" s="191" t="s">
        <v>50</v>
      </c>
      <c r="D110" s="192" t="s">
        <v>56</v>
      </c>
      <c r="F110" s="112"/>
      <c r="G110" s="2"/>
      <c r="H110" s="188"/>
      <c r="I110" s="112"/>
    </row>
    <row r="111" spans="1:9" ht="12.75">
      <c r="A111" s="8" t="s">
        <v>1</v>
      </c>
      <c r="B111" s="193">
        <v>4732</v>
      </c>
      <c r="C111" s="194">
        <v>5210.3</v>
      </c>
      <c r="D111" s="195">
        <v>1.1010777683854607</v>
      </c>
      <c r="F111" s="9"/>
      <c r="G111" s="196"/>
      <c r="H111" s="197"/>
      <c r="I111" s="198"/>
    </row>
    <row r="112" spans="1:9" ht="12.75">
      <c r="A112" s="8" t="s">
        <v>53</v>
      </c>
      <c r="B112" s="193">
        <v>-5250</v>
      </c>
      <c r="C112" s="194">
        <v>-4132.47</v>
      </c>
      <c r="D112" s="199">
        <v>0.7871371428571429</v>
      </c>
      <c r="F112" s="9"/>
      <c r="G112" s="196"/>
      <c r="H112" s="197"/>
      <c r="I112" s="9"/>
    </row>
    <row r="113" spans="1:9" ht="12.75">
      <c r="A113" s="8" t="s">
        <v>62</v>
      </c>
      <c r="B113" s="193">
        <v>-922</v>
      </c>
      <c r="C113" s="194">
        <v>-931.61</v>
      </c>
      <c r="D113" s="199">
        <v>1.0104229934924078</v>
      </c>
      <c r="F113" s="9"/>
      <c r="G113" s="196"/>
      <c r="H113" s="197"/>
      <c r="I113" s="198"/>
    </row>
    <row r="114" spans="1:9" ht="12.75">
      <c r="A114" s="8" t="s">
        <v>24</v>
      </c>
      <c r="B114" s="193">
        <v>-950</v>
      </c>
      <c r="C114" s="194">
        <v>-677.55</v>
      </c>
      <c r="D114" s="199">
        <v>0.7132105263157894</v>
      </c>
      <c r="F114" s="9"/>
      <c r="G114" s="196"/>
      <c r="H114" s="197"/>
      <c r="I114" s="198"/>
    </row>
    <row r="115" spans="1:9" ht="12.75">
      <c r="A115" s="8" t="s">
        <v>141</v>
      </c>
      <c r="B115" s="193">
        <v>0</v>
      </c>
      <c r="C115" s="194">
        <v>-600.38</v>
      </c>
      <c r="D115" s="199">
        <v>0</v>
      </c>
      <c r="F115" s="9"/>
      <c r="G115" s="196"/>
      <c r="H115" s="197"/>
      <c r="I115" s="198"/>
    </row>
    <row r="116" spans="1:9" ht="12.75">
      <c r="A116" s="8" t="s">
        <v>28</v>
      </c>
      <c r="B116" s="193">
        <v>-50</v>
      </c>
      <c r="C116" s="194">
        <v>-8.02</v>
      </c>
      <c r="D116" s="199">
        <v>0.1604</v>
      </c>
      <c r="F116" s="9"/>
      <c r="G116" s="196"/>
      <c r="H116" s="197"/>
      <c r="I116" s="198"/>
    </row>
    <row r="117" spans="1:9" ht="12.75">
      <c r="A117" s="8" t="s">
        <v>21</v>
      </c>
      <c r="B117" s="193">
        <v>-60</v>
      </c>
      <c r="C117" s="194">
        <v>-104.65</v>
      </c>
      <c r="D117" s="199">
        <v>1.7441666666666669</v>
      </c>
      <c r="F117" s="9"/>
      <c r="G117" s="196"/>
      <c r="H117" s="197"/>
      <c r="I117" s="198"/>
    </row>
    <row r="118" spans="1:9" ht="13.5" thickBot="1">
      <c r="A118" s="200" t="s">
        <v>63</v>
      </c>
      <c r="B118" s="201">
        <v>-7232</v>
      </c>
      <c r="C118" s="202">
        <v>-6454.68</v>
      </c>
      <c r="D118" s="203">
        <v>0.892516592920354</v>
      </c>
      <c r="F118" s="9"/>
      <c r="G118" s="204"/>
      <c r="H118" s="105"/>
      <c r="I118" s="198"/>
    </row>
    <row r="119" ht="12.75">
      <c r="G119" s="205"/>
    </row>
    <row r="120" ht="12.75">
      <c r="G120" s="205"/>
    </row>
    <row r="123" ht="12.75">
      <c r="G123" s="21"/>
    </row>
    <row r="124" spans="1:6" ht="12.75">
      <c r="A124" s="8"/>
      <c r="B124" s="9"/>
      <c r="C124" s="9"/>
      <c r="D124" s="9"/>
      <c r="E124" s="9"/>
      <c r="F124" s="9"/>
    </row>
    <row r="125" spans="1:6" ht="12.75">
      <c r="A125" s="8"/>
      <c r="B125" s="9"/>
      <c r="C125" s="9"/>
      <c r="D125" s="9"/>
      <c r="E125" s="9"/>
      <c r="F125" s="9"/>
    </row>
    <row r="126" spans="1:6" ht="12.75">
      <c r="A126" s="8"/>
      <c r="B126" s="9"/>
      <c r="C126" s="9"/>
      <c r="D126" s="9"/>
      <c r="E126" s="9"/>
      <c r="F126" s="9"/>
    </row>
    <row r="127" spans="2:6" ht="12.75">
      <c r="B127" s="9"/>
      <c r="C127" s="9"/>
      <c r="D127" s="9"/>
      <c r="E127" s="9"/>
      <c r="F127" s="9"/>
    </row>
    <row r="128" spans="1:6" ht="12.75">
      <c r="A128" s="8"/>
      <c r="B128" s="9"/>
      <c r="C128" s="9"/>
      <c r="D128" s="9"/>
      <c r="E128" s="9"/>
      <c r="F128" s="9"/>
    </row>
    <row r="129" spans="1:6" ht="12.75">
      <c r="A129" s="8"/>
      <c r="B129" s="9"/>
      <c r="C129" s="9"/>
      <c r="D129" s="9"/>
      <c r="E129" s="9"/>
      <c r="F129" s="9"/>
    </row>
    <row r="130" spans="1:6" ht="12.75">
      <c r="A130" s="8"/>
      <c r="B130" s="9"/>
      <c r="C130" s="9"/>
      <c r="D130" s="9"/>
      <c r="E130" s="9"/>
      <c r="F130" s="9"/>
    </row>
    <row r="131" spans="2:6" ht="12.75">
      <c r="B131" s="9"/>
      <c r="C131" s="9"/>
      <c r="D131" s="9"/>
      <c r="E131" s="9"/>
      <c r="F131" s="9"/>
    </row>
    <row r="132" spans="1:6" ht="12.75">
      <c r="A132" s="8"/>
      <c r="B132" s="9"/>
      <c r="C132" s="9"/>
      <c r="D132" s="9"/>
      <c r="E132" s="9"/>
      <c r="F132" s="9"/>
    </row>
    <row r="133" spans="1:6" ht="12.75">
      <c r="A133" s="8"/>
      <c r="B133" s="9"/>
      <c r="C133" s="9"/>
      <c r="D133" s="9"/>
      <c r="E133" s="9"/>
      <c r="F133" s="9"/>
    </row>
    <row r="134" spans="1:6" ht="12.75">
      <c r="A134" s="8"/>
      <c r="B134" s="9"/>
      <c r="C134" s="9"/>
      <c r="D134" s="9"/>
      <c r="E134" s="9"/>
      <c r="F134" s="9"/>
    </row>
    <row r="135" spans="2:6" ht="12.75">
      <c r="B135" s="9"/>
      <c r="C135" s="9"/>
      <c r="D135" s="9"/>
      <c r="E135" s="9"/>
      <c r="F135" s="9"/>
    </row>
    <row r="136" spans="1:6" ht="12.75">
      <c r="A136" s="8"/>
      <c r="B136" s="9"/>
      <c r="C136" s="9"/>
      <c r="D136" s="9"/>
      <c r="E136" s="9"/>
      <c r="F136" s="9"/>
    </row>
    <row r="137" spans="1:6" ht="12.75">
      <c r="A137" s="8"/>
      <c r="B137" s="9"/>
      <c r="C137" s="9"/>
      <c r="D137" s="9"/>
      <c r="E137" s="9"/>
      <c r="F137" s="9"/>
    </row>
    <row r="138" spans="2:6" ht="12.75">
      <c r="B138" s="9"/>
      <c r="C138" s="9"/>
      <c r="D138" s="9"/>
      <c r="E138" s="9"/>
      <c r="F138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7" ht="12.75">
      <c r="A144" s="9"/>
      <c r="B144" s="9"/>
      <c r="C144" s="9"/>
      <c r="D144" s="9"/>
      <c r="G144" s="21"/>
    </row>
    <row r="145" spans="1:7" ht="12.75">
      <c r="A145" s="9"/>
      <c r="B145" s="9"/>
      <c r="C145" s="9"/>
      <c r="D145" s="9"/>
      <c r="G145" s="21"/>
    </row>
    <row r="146" spans="1:7" ht="12.75">
      <c r="A146" s="9"/>
      <c r="B146" s="9"/>
      <c r="C146" s="9"/>
      <c r="D146" s="9"/>
      <c r="G146" s="21"/>
    </row>
    <row r="147" spans="1:7" ht="12.75">
      <c r="A147" s="9"/>
      <c r="B147" s="9"/>
      <c r="C147" s="9"/>
      <c r="D147" s="9"/>
      <c r="G147" s="21"/>
    </row>
    <row r="148" spans="1:7" ht="12.75">
      <c r="A148" s="9"/>
      <c r="B148" s="9"/>
      <c r="C148" s="9"/>
      <c r="D148" s="9"/>
      <c r="G148" s="21"/>
    </row>
    <row r="149" spans="1:7" ht="12.75">
      <c r="A149" s="9"/>
      <c r="B149" s="9"/>
      <c r="C149" s="9"/>
      <c r="D149" s="9"/>
      <c r="G149" s="21"/>
    </row>
    <row r="150" spans="1:7" ht="12.75">
      <c r="A150" s="9"/>
      <c r="B150" s="9"/>
      <c r="C150" s="9"/>
      <c r="D150" s="9"/>
      <c r="G150" s="21"/>
    </row>
    <row r="151" spans="1:7" ht="12.75">
      <c r="A151" s="9"/>
      <c r="B151" s="9"/>
      <c r="C151" s="9"/>
      <c r="D151" s="9"/>
      <c r="G151" s="21"/>
    </row>
    <row r="152" spans="1:7" ht="12.75">
      <c r="A152" s="9"/>
      <c r="B152" s="9"/>
      <c r="C152" s="9"/>
      <c r="D152" s="9"/>
      <c r="G152" s="21"/>
    </row>
    <row r="153" spans="1:7" ht="12.75">
      <c r="A153" s="9"/>
      <c r="B153" s="9"/>
      <c r="C153" s="9"/>
      <c r="D153" s="9"/>
      <c r="G153" s="21"/>
    </row>
    <row r="154" spans="1:7" ht="12.75">
      <c r="A154" s="9"/>
      <c r="B154" s="9"/>
      <c r="C154" s="9"/>
      <c r="D154" s="9"/>
      <c r="G154" s="21"/>
    </row>
    <row r="155" spans="1:7" ht="12.75">
      <c r="A155" s="9"/>
      <c r="B155" s="9"/>
      <c r="C155" s="9"/>
      <c r="D155" s="9"/>
      <c r="G155" s="21"/>
    </row>
    <row r="156" spans="1:7" ht="12.75">
      <c r="A156" s="9"/>
      <c r="B156" s="9"/>
      <c r="C156" s="9"/>
      <c r="D156" s="9"/>
      <c r="G156" s="21"/>
    </row>
    <row r="157" spans="1:7" ht="12.75">
      <c r="A157" s="9"/>
      <c r="B157" s="9"/>
      <c r="C157" s="9"/>
      <c r="D157" s="9"/>
      <c r="G157" s="21"/>
    </row>
    <row r="158" spans="1:7" ht="12.75">
      <c r="A158" s="9"/>
      <c r="B158" s="9"/>
      <c r="C158" s="9"/>
      <c r="D158" s="9"/>
      <c r="G158" s="21"/>
    </row>
    <row r="159" spans="1:4" ht="12.75">
      <c r="A159" s="9"/>
      <c r="B159" s="9"/>
      <c r="C159" s="9"/>
      <c r="D159" s="9"/>
    </row>
  </sheetData>
  <sheetProtection/>
  <mergeCells count="6">
    <mergeCell ref="A106:C106"/>
    <mergeCell ref="B107:C107"/>
    <mergeCell ref="A11:D11"/>
    <mergeCell ref="C15:D15"/>
    <mergeCell ref="E15:F15"/>
    <mergeCell ref="A94:D9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7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23.421875" style="0" customWidth="1"/>
    <col min="2" max="2" width="45.8515625" style="0" customWidth="1"/>
    <col min="3" max="3" width="13.421875" style="0" customWidth="1"/>
    <col min="4" max="4" width="14.8515625" style="0" customWidth="1"/>
  </cols>
  <sheetData>
    <row r="4" spans="2:7" ht="18">
      <c r="B4" s="252" t="s">
        <v>145</v>
      </c>
      <c r="C4" s="252"/>
      <c r="D4" s="252"/>
      <c r="E4" s="252"/>
      <c r="F4" s="252"/>
      <c r="G4" s="252"/>
    </row>
    <row r="8" ht="13.5" thickBot="1"/>
    <row r="9" spans="1:4" ht="13.5" thickBot="1">
      <c r="A9" s="1" t="s">
        <v>0</v>
      </c>
      <c r="B9" s="2"/>
      <c r="C9" s="3"/>
      <c r="D9" s="3"/>
    </row>
    <row r="10" spans="1:4" ht="12.75">
      <c r="A10" s="4"/>
      <c r="B10" s="5"/>
      <c r="C10" s="6"/>
      <c r="D10" s="7"/>
    </row>
    <row r="11" spans="1:4" ht="12.75">
      <c r="A11" s="8" t="s">
        <v>1</v>
      </c>
      <c r="B11" s="9" t="s">
        <v>146</v>
      </c>
      <c r="C11" s="10">
        <v>2475</v>
      </c>
      <c r="D11" s="11"/>
    </row>
    <row r="12" spans="1:5" ht="12.75">
      <c r="A12" s="8"/>
      <c r="B12" s="9" t="s">
        <v>147</v>
      </c>
      <c r="C12" s="12">
        <v>1707</v>
      </c>
      <c r="D12" s="11"/>
      <c r="E12" s="13">
        <v>40940</v>
      </c>
    </row>
    <row r="13" spans="1:4" ht="12.75">
      <c r="A13" s="8"/>
      <c r="B13" s="9"/>
      <c r="C13" s="12"/>
      <c r="D13" s="11"/>
    </row>
    <row r="14" spans="1:4" ht="12.75">
      <c r="A14" s="8"/>
      <c r="B14" s="14"/>
      <c r="C14" s="15"/>
      <c r="D14" s="11"/>
    </row>
    <row r="15" spans="1:4" ht="12.75">
      <c r="A15" s="8"/>
      <c r="B15" s="14"/>
      <c r="C15" s="16"/>
      <c r="D15" s="17">
        <f>SUM(C11:C14)</f>
        <v>4182</v>
      </c>
    </row>
    <row r="16" spans="1:4" ht="12.75">
      <c r="A16" s="8"/>
      <c r="B16" s="14"/>
      <c r="C16" s="18"/>
      <c r="D16" s="19"/>
    </row>
    <row r="17" spans="1:4" ht="12.75">
      <c r="A17" s="8"/>
      <c r="B17" s="9" t="s">
        <v>2</v>
      </c>
      <c r="C17" s="10">
        <v>0</v>
      </c>
      <c r="D17" s="11"/>
    </row>
    <row r="18" spans="1:4" ht="12.75">
      <c r="A18" s="8"/>
      <c r="B18" s="9" t="s">
        <v>3</v>
      </c>
      <c r="C18" s="12">
        <v>1575</v>
      </c>
      <c r="D18" s="11"/>
    </row>
    <row r="19" spans="1:4" ht="12.75">
      <c r="A19" s="8"/>
      <c r="B19" s="21" t="s">
        <v>4</v>
      </c>
      <c r="C19" s="12">
        <v>1200</v>
      </c>
      <c r="D19" s="11"/>
    </row>
    <row r="20" spans="1:4" ht="12.75">
      <c r="A20" s="8"/>
      <c r="B20" s="9"/>
      <c r="C20" s="22"/>
      <c r="D20" s="11"/>
    </row>
    <row r="21" spans="1:4" ht="12.75">
      <c r="A21" s="8"/>
      <c r="B21" s="9"/>
      <c r="C21" s="23"/>
      <c r="D21" s="24">
        <f>SUM(C17:C20)</f>
        <v>2775</v>
      </c>
    </row>
    <row r="22" spans="1:4" ht="13.5" thickBot="1">
      <c r="A22" s="25"/>
      <c r="B22" s="26"/>
      <c r="C22" s="27"/>
      <c r="D22" s="28"/>
    </row>
    <row r="23" spans="1:4" ht="13.5" thickBot="1">
      <c r="A23" s="29"/>
      <c r="B23" s="30" t="s">
        <v>5</v>
      </c>
      <c r="C23" s="31"/>
      <c r="D23" s="32">
        <f>SUM(D10:D22)</f>
        <v>6957</v>
      </c>
    </row>
    <row r="24" spans="1:4" ht="13.5" thickBot="1">
      <c r="A24" s="33"/>
      <c r="B24" s="30"/>
      <c r="C24" s="34"/>
      <c r="D24" s="34"/>
    </row>
    <row r="25" spans="1:4" ht="13.5" thickBot="1">
      <c r="A25" s="35" t="s">
        <v>6</v>
      </c>
      <c r="B25" s="26"/>
      <c r="C25" s="36"/>
      <c r="D25" s="3"/>
    </row>
    <row r="26" spans="1:4" ht="12.75">
      <c r="A26" s="37"/>
      <c r="B26" s="38"/>
      <c r="C26" s="39"/>
      <c r="D26" s="7"/>
    </row>
    <row r="27" spans="1:4" ht="12.75">
      <c r="A27" s="8" t="s">
        <v>7</v>
      </c>
      <c r="B27" s="40" t="s">
        <v>8</v>
      </c>
      <c r="C27" s="41">
        <v>-900</v>
      </c>
      <c r="D27" s="42"/>
    </row>
    <row r="28" spans="1:4" ht="12.75">
      <c r="A28" s="8"/>
      <c r="B28" s="40" t="s">
        <v>148</v>
      </c>
      <c r="C28" s="43">
        <v>-750</v>
      </c>
      <c r="D28" s="42"/>
    </row>
    <row r="29" spans="1:4" ht="12.75">
      <c r="A29" s="8"/>
      <c r="B29" s="44" t="s">
        <v>149</v>
      </c>
      <c r="C29" s="43">
        <v>-250</v>
      </c>
      <c r="D29" s="42"/>
    </row>
    <row r="30" spans="1:4" ht="12.75">
      <c r="A30" s="8"/>
      <c r="B30" s="40" t="s">
        <v>150</v>
      </c>
      <c r="C30" s="43">
        <v>-400</v>
      </c>
      <c r="D30" s="42"/>
    </row>
    <row r="31" spans="1:4" ht="12.75">
      <c r="A31" s="8"/>
      <c r="B31" s="40" t="s">
        <v>151</v>
      </c>
      <c r="C31" s="43">
        <v>-200</v>
      </c>
      <c r="D31" s="42"/>
    </row>
    <row r="32" spans="1:4" ht="12.75">
      <c r="A32" s="8"/>
      <c r="B32" s="40" t="s">
        <v>13</v>
      </c>
      <c r="C32" s="43">
        <v>-150</v>
      </c>
      <c r="D32" s="42"/>
    </row>
    <row r="33" spans="1:4" ht="12.75">
      <c r="A33" s="8"/>
      <c r="B33" s="40" t="s">
        <v>152</v>
      </c>
      <c r="C33" s="43">
        <v>-150</v>
      </c>
      <c r="D33" s="42"/>
    </row>
    <row r="34" spans="1:4" ht="12.75">
      <c r="A34" s="8"/>
      <c r="B34" s="40" t="s">
        <v>153</v>
      </c>
      <c r="C34" s="43">
        <v>-400</v>
      </c>
      <c r="D34" s="42"/>
    </row>
    <row r="35" spans="1:4" ht="12.75">
      <c r="A35" s="8"/>
      <c r="B35" s="40" t="s">
        <v>154</v>
      </c>
      <c r="C35" s="43">
        <v>-500</v>
      </c>
      <c r="D35" s="42"/>
    </row>
    <row r="36" spans="1:4" ht="12.75">
      <c r="A36" s="8"/>
      <c r="B36" s="40" t="s">
        <v>155</v>
      </c>
      <c r="C36" s="43">
        <v>-300</v>
      </c>
      <c r="D36" s="42"/>
    </row>
    <row r="37" spans="1:4" ht="12.75">
      <c r="A37" s="8"/>
      <c r="B37" s="40" t="s">
        <v>156</v>
      </c>
      <c r="C37" s="43">
        <v>-250</v>
      </c>
      <c r="D37" s="42"/>
    </row>
    <row r="38" spans="1:4" ht="12.75">
      <c r="A38" s="8"/>
      <c r="B38" s="44"/>
      <c r="C38" s="43">
        <v>0</v>
      </c>
      <c r="D38" s="42"/>
    </row>
    <row r="39" spans="1:4" ht="12.75">
      <c r="A39" s="8"/>
      <c r="B39" s="9"/>
      <c r="C39" s="45"/>
      <c r="D39" s="24">
        <f>SUM(C27:C38)</f>
        <v>-4250</v>
      </c>
    </row>
    <row r="40" spans="1:4" ht="12.75">
      <c r="A40" s="8"/>
      <c r="B40" s="9"/>
      <c r="C40" s="20"/>
      <c r="D40" s="46"/>
    </row>
    <row r="41" spans="1:4" ht="12.75">
      <c r="A41" s="8" t="s">
        <v>21</v>
      </c>
      <c r="B41" s="9" t="s">
        <v>22</v>
      </c>
      <c r="C41" s="47">
        <v>-60</v>
      </c>
      <c r="D41" s="48"/>
    </row>
    <row r="42" spans="1:4" ht="12.75">
      <c r="A42" s="8"/>
      <c r="B42" s="9" t="s">
        <v>2</v>
      </c>
      <c r="C42" s="49">
        <v>0</v>
      </c>
      <c r="D42" s="48"/>
    </row>
    <row r="43" spans="1:4" ht="12.75">
      <c r="A43" s="8"/>
      <c r="B43" s="9"/>
      <c r="C43" s="20"/>
      <c r="D43" s="24">
        <f>SUM(C41:C42)</f>
        <v>-60</v>
      </c>
    </row>
    <row r="44" spans="1:4" ht="12.75">
      <c r="A44" s="8"/>
      <c r="B44" s="9"/>
      <c r="C44" s="20"/>
      <c r="D44" s="46"/>
    </row>
    <row r="45" spans="1:4" ht="12.75">
      <c r="A45" s="50" t="s">
        <v>157</v>
      </c>
      <c r="B45" s="21" t="s">
        <v>158</v>
      </c>
      <c r="C45" s="51">
        <v>-1575</v>
      </c>
      <c r="D45" s="46"/>
    </row>
    <row r="46" spans="1:4" ht="12.75">
      <c r="A46" s="8"/>
      <c r="B46" s="9"/>
      <c r="C46" s="20"/>
      <c r="D46" s="52">
        <f>C45</f>
        <v>-1575</v>
      </c>
    </row>
    <row r="47" spans="1:4" ht="12.75">
      <c r="A47" s="8"/>
      <c r="B47" s="9"/>
      <c r="C47" s="20"/>
      <c r="D47" s="46"/>
    </row>
    <row r="48" spans="1:4" ht="12.75">
      <c r="A48" s="8" t="s">
        <v>24</v>
      </c>
      <c r="B48" s="9" t="s">
        <v>25</v>
      </c>
      <c r="C48" s="47">
        <v>-150</v>
      </c>
      <c r="D48" s="48"/>
    </row>
    <row r="49" spans="1:4" ht="12.75">
      <c r="A49" s="8"/>
      <c r="B49" s="9" t="s">
        <v>26</v>
      </c>
      <c r="C49" s="53">
        <v>0</v>
      </c>
      <c r="D49" s="48"/>
    </row>
    <row r="50" spans="1:4" ht="12.75">
      <c r="A50" s="8"/>
      <c r="B50" s="9" t="s">
        <v>27</v>
      </c>
      <c r="C50" s="49">
        <v>-900</v>
      </c>
      <c r="D50" s="48"/>
    </row>
    <row r="51" spans="1:4" ht="12.75">
      <c r="A51" s="8"/>
      <c r="B51" s="9"/>
      <c r="C51" s="20"/>
      <c r="D51" s="24">
        <f>SUM(C48:C50)</f>
        <v>-1050</v>
      </c>
    </row>
    <row r="52" spans="1:4" ht="12.75">
      <c r="A52" s="8"/>
      <c r="B52" s="9"/>
      <c r="C52" s="20"/>
      <c r="D52" s="46"/>
    </row>
    <row r="53" spans="1:4" ht="12.75">
      <c r="A53" s="8" t="s">
        <v>28</v>
      </c>
      <c r="B53" s="9" t="s">
        <v>29</v>
      </c>
      <c r="C53" s="47">
        <v>-10</v>
      </c>
      <c r="D53" s="46"/>
    </row>
    <row r="54" spans="1:4" ht="12.75">
      <c r="A54" s="8"/>
      <c r="B54" s="9" t="s">
        <v>30</v>
      </c>
      <c r="C54" s="49">
        <v>-12</v>
      </c>
      <c r="D54" s="233"/>
    </row>
    <row r="55" spans="1:4" ht="12.75">
      <c r="A55" s="8"/>
      <c r="B55" s="9"/>
      <c r="C55" s="20"/>
      <c r="D55" s="24">
        <f>SUM(C53:C54)</f>
        <v>-22</v>
      </c>
    </row>
    <row r="56" spans="1:4" ht="13.5" thickBot="1">
      <c r="A56" s="25"/>
      <c r="B56" s="26"/>
      <c r="C56" s="55"/>
      <c r="D56" s="56"/>
    </row>
    <row r="57" spans="1:4" ht="13.5" thickBot="1">
      <c r="A57" s="54"/>
      <c r="B57" s="30" t="s">
        <v>31</v>
      </c>
      <c r="C57" s="34"/>
      <c r="D57" s="57">
        <f>SUM(D26:D55)</f>
        <v>-6957</v>
      </c>
    </row>
  </sheetData>
  <sheetProtection/>
  <mergeCells count="1">
    <mergeCell ref="B4:G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 de Mos</dc:creator>
  <cp:keywords/>
  <dc:description/>
  <cp:lastModifiedBy>Jasper</cp:lastModifiedBy>
  <dcterms:created xsi:type="dcterms:W3CDTF">2011-03-23T23:38:20Z</dcterms:created>
  <dcterms:modified xsi:type="dcterms:W3CDTF">2012-03-22T20:56:04Z</dcterms:modified>
  <cp:category/>
  <cp:version/>
  <cp:contentType/>
  <cp:contentStatus/>
</cp:coreProperties>
</file>